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워드프레스\free-tools\outputs\"/>
    </mc:Choice>
  </mc:AlternateContent>
  <bookViews>
    <workbookView xWindow="0" yWindow="0" windowWidth="28770" windowHeight="14145"/>
  </bookViews>
  <sheets>
    <sheet name="Getting Started" sheetId="1" r:id="rId1"/>
    <sheet name="Journal" sheetId="2" r:id="rId2"/>
    <sheet name="Monthly Summary" sheetId="3" r:id="rId3"/>
    <sheet name="Examples" sheetId="4" r:id="rId4"/>
  </sheets>
  <calcPr calcId="152511"/>
</workbook>
</file>

<file path=xl/calcChain.xml><?xml version="1.0" encoding="utf-8"?>
<calcChain xmlns="http://schemas.openxmlformats.org/spreadsheetml/2006/main">
  <c r="AQ9" i="4" l="1"/>
  <c r="AP9" i="4"/>
  <c r="AO9" i="4"/>
  <c r="AQ8" i="4"/>
  <c r="AP8" i="4"/>
  <c r="AO8" i="4"/>
  <c r="AQ7" i="4"/>
  <c r="AP7" i="4"/>
  <c r="AO7" i="4"/>
  <c r="AR7" i="4" s="1"/>
  <c r="AI7" i="4"/>
  <c r="AQ6" i="4"/>
  <c r="AP6" i="4"/>
  <c r="AR6" i="4" s="1"/>
  <c r="AO6" i="4"/>
  <c r="AI6" i="4"/>
  <c r="AN6" i="4" s="1"/>
  <c r="AQ5" i="4"/>
  <c r="AP5" i="4"/>
  <c r="AO5" i="4"/>
  <c r="AR5" i="4" s="1"/>
  <c r="AI5" i="4" s="1"/>
  <c r="AN5" i="4" s="1"/>
  <c r="AQ4" i="4"/>
  <c r="AP4" i="4"/>
  <c r="AO4" i="4"/>
  <c r="AR4" i="4" s="1"/>
  <c r="AI4" i="4" s="1"/>
  <c r="AQ3" i="4"/>
  <c r="AP3" i="4"/>
  <c r="AO3" i="4"/>
  <c r="AR3" i="4" s="1"/>
  <c r="AI3" i="4" s="1"/>
  <c r="B18" i="3"/>
  <c r="B17" i="3"/>
  <c r="B16" i="3"/>
  <c r="B15" i="3"/>
  <c r="B14" i="3"/>
  <c r="B13" i="3"/>
  <c r="B12" i="3"/>
  <c r="B11" i="3"/>
  <c r="B10" i="3"/>
  <c r="B9" i="3"/>
  <c r="B8" i="3"/>
  <c r="B7" i="3"/>
  <c r="AQ302" i="2"/>
  <c r="AP302" i="2"/>
  <c r="AO302" i="2"/>
  <c r="AR302" i="2" s="1"/>
  <c r="AI302" i="2"/>
  <c r="AL302" i="2" s="1"/>
  <c r="AQ301" i="2"/>
  <c r="AP301" i="2"/>
  <c r="AO301" i="2"/>
  <c r="AR301" i="2" s="1"/>
  <c r="AJ301" i="2"/>
  <c r="AI301" i="2"/>
  <c r="AQ300" i="2"/>
  <c r="AP300" i="2"/>
  <c r="AO300" i="2"/>
  <c r="AI300" i="2"/>
  <c r="AJ300" i="2" s="1"/>
  <c r="AQ299" i="2"/>
  <c r="AP299" i="2"/>
  <c r="AO299" i="2"/>
  <c r="AN299" i="2"/>
  <c r="AJ299" i="2"/>
  <c r="AI299" i="2"/>
  <c r="AL299" i="2" s="1"/>
  <c r="AQ298" i="2"/>
  <c r="AP298" i="2"/>
  <c r="AO298" i="2"/>
  <c r="AR298" i="2" s="1"/>
  <c r="AK298" i="2"/>
  <c r="AI298" i="2"/>
  <c r="AQ297" i="2"/>
  <c r="AP297" i="2"/>
  <c r="AO297" i="2"/>
  <c r="AR297" i="2" s="1"/>
  <c r="AN297" i="2"/>
  <c r="AJ297" i="2"/>
  <c r="AI297" i="2"/>
  <c r="AL297" i="2" s="1"/>
  <c r="AQ296" i="2"/>
  <c r="AP296" i="2"/>
  <c r="AO296" i="2"/>
  <c r="AL296" i="2"/>
  <c r="AI296" i="2"/>
  <c r="AQ295" i="2"/>
  <c r="AP295" i="2"/>
  <c r="AR295" i="2" s="1"/>
  <c r="AO295" i="2"/>
  <c r="AI295" i="2"/>
  <c r="AN295" i="2" s="1"/>
  <c r="AQ294" i="2"/>
  <c r="AP294" i="2"/>
  <c r="AO294" i="2"/>
  <c r="AM294" i="2"/>
  <c r="AI294" i="2"/>
  <c r="AN294" i="2" s="1"/>
  <c r="AQ293" i="2"/>
  <c r="AP293" i="2"/>
  <c r="AR293" i="2" s="1"/>
  <c r="AO293" i="2"/>
  <c r="AM293" i="2"/>
  <c r="AK293" i="2"/>
  <c r="AJ293" i="2"/>
  <c r="AI293" i="2"/>
  <c r="AQ292" i="2"/>
  <c r="AP292" i="2"/>
  <c r="AO292" i="2"/>
  <c r="AR292" i="2" s="1"/>
  <c r="AN292" i="2"/>
  <c r="AL292" i="2"/>
  <c r="AI292" i="2"/>
  <c r="AJ292" i="2" s="1"/>
  <c r="AQ291" i="2"/>
  <c r="AP291" i="2"/>
  <c r="AO291" i="2"/>
  <c r="AR291" i="2" s="1"/>
  <c r="AN291" i="2"/>
  <c r="AM291" i="2"/>
  <c r="AK291" i="2"/>
  <c r="AJ291" i="2"/>
  <c r="AI291" i="2"/>
  <c r="AL291" i="2" s="1"/>
  <c r="AQ290" i="2"/>
  <c r="AP290" i="2"/>
  <c r="AO290" i="2"/>
  <c r="AI290" i="2"/>
  <c r="AQ289" i="2"/>
  <c r="AP289" i="2"/>
  <c r="AO289" i="2"/>
  <c r="AR289" i="2" s="1"/>
  <c r="AI289" i="2"/>
  <c r="AM289" i="2" s="1"/>
  <c r="AQ288" i="2"/>
  <c r="AP288" i="2"/>
  <c r="AO288" i="2"/>
  <c r="AR288" i="2" s="1"/>
  <c r="AI288" i="2"/>
  <c r="AQ287" i="2"/>
  <c r="AP287" i="2"/>
  <c r="AO287" i="2"/>
  <c r="AN287" i="2"/>
  <c r="AK287" i="2"/>
  <c r="AI287" i="2"/>
  <c r="AM287" i="2" s="1"/>
  <c r="AQ286" i="2"/>
  <c r="AP286" i="2"/>
  <c r="AO286" i="2"/>
  <c r="AI286" i="2"/>
  <c r="AQ285" i="2"/>
  <c r="AP285" i="2"/>
  <c r="AO285" i="2"/>
  <c r="AI285" i="2"/>
  <c r="AM285" i="2" s="1"/>
  <c r="AQ284" i="2"/>
  <c r="AP284" i="2"/>
  <c r="AO284" i="2"/>
  <c r="AI284" i="2"/>
  <c r="AQ283" i="2"/>
  <c r="AP283" i="2"/>
  <c r="AO283" i="2"/>
  <c r="AR283" i="2" s="1"/>
  <c r="AN283" i="2"/>
  <c r="AM283" i="2"/>
  <c r="AK283" i="2"/>
  <c r="AJ283" i="2"/>
  <c r="AI283" i="2"/>
  <c r="AL283" i="2" s="1"/>
  <c r="AQ282" i="2"/>
  <c r="AP282" i="2"/>
  <c r="AO282" i="2"/>
  <c r="AR282" i="2" s="1"/>
  <c r="AM282" i="2"/>
  <c r="AI282" i="2"/>
  <c r="AR281" i="2"/>
  <c r="AQ281" i="2"/>
  <c r="AP281" i="2"/>
  <c r="AO281" i="2"/>
  <c r="AI281" i="2"/>
  <c r="AJ281" i="2" s="1"/>
  <c r="AQ280" i="2"/>
  <c r="AP280" i="2"/>
  <c r="AO280" i="2"/>
  <c r="AR280" i="2" s="1"/>
  <c r="AI280" i="2"/>
  <c r="AQ279" i="2"/>
  <c r="AP279" i="2"/>
  <c r="AO279" i="2"/>
  <c r="AN279" i="2"/>
  <c r="AK279" i="2"/>
  <c r="AI279" i="2"/>
  <c r="AM279" i="2" s="1"/>
  <c r="AQ278" i="2"/>
  <c r="AP278" i="2"/>
  <c r="AO278" i="2"/>
  <c r="AI278" i="2"/>
  <c r="AQ277" i="2"/>
  <c r="AP277" i="2"/>
  <c r="AO277" i="2"/>
  <c r="AI277" i="2"/>
  <c r="AM277" i="2" s="1"/>
  <c r="AQ276" i="2"/>
  <c r="AP276" i="2"/>
  <c r="AO276" i="2"/>
  <c r="AI276" i="2"/>
  <c r="AQ275" i="2"/>
  <c r="AP275" i="2"/>
  <c r="AO275" i="2"/>
  <c r="AR275" i="2" s="1"/>
  <c r="AN275" i="2"/>
  <c r="AM275" i="2"/>
  <c r="AK275" i="2"/>
  <c r="AJ275" i="2"/>
  <c r="AI275" i="2"/>
  <c r="AL275" i="2" s="1"/>
  <c r="AQ274" i="2"/>
  <c r="AP274" i="2"/>
  <c r="AO274" i="2"/>
  <c r="AR274" i="2" s="1"/>
  <c r="AM274" i="2"/>
  <c r="AI274" i="2"/>
  <c r="AR273" i="2"/>
  <c r="AQ273" i="2"/>
  <c r="AP273" i="2"/>
  <c r="AO273" i="2"/>
  <c r="AN273" i="2"/>
  <c r="AM273" i="2"/>
  <c r="AI273" i="2"/>
  <c r="AJ273" i="2" s="1"/>
  <c r="AQ272" i="2"/>
  <c r="AP272" i="2"/>
  <c r="AO272" i="2"/>
  <c r="AI272" i="2"/>
  <c r="AQ271" i="2"/>
  <c r="AP271" i="2"/>
  <c r="AO271" i="2"/>
  <c r="AR271" i="2" s="1"/>
  <c r="AM271" i="2"/>
  <c r="AI271" i="2"/>
  <c r="AN271" i="2" s="1"/>
  <c r="AQ270" i="2"/>
  <c r="AP270" i="2"/>
  <c r="AO270" i="2"/>
  <c r="AI270" i="2"/>
  <c r="AQ269" i="2"/>
  <c r="AP269" i="2"/>
  <c r="AO269" i="2"/>
  <c r="AI269" i="2"/>
  <c r="AM269" i="2" s="1"/>
  <c r="AQ268" i="2"/>
  <c r="AP268" i="2"/>
  <c r="AO268" i="2"/>
  <c r="AI268" i="2"/>
  <c r="AQ267" i="2"/>
  <c r="AP267" i="2"/>
  <c r="AO267" i="2"/>
  <c r="AJ267" i="2"/>
  <c r="AI267" i="2"/>
  <c r="AL267" i="2" s="1"/>
  <c r="AQ266" i="2"/>
  <c r="AP266" i="2"/>
  <c r="AO266" i="2"/>
  <c r="AI266" i="2"/>
  <c r="AM266" i="2" s="1"/>
  <c r="AQ265" i="2"/>
  <c r="AP265" i="2"/>
  <c r="AO265" i="2"/>
  <c r="AR265" i="2" s="1"/>
  <c r="AN265" i="2"/>
  <c r="AM265" i="2"/>
  <c r="AK265" i="2"/>
  <c r="AI265" i="2"/>
  <c r="AJ265" i="2" s="1"/>
  <c r="AQ264" i="2"/>
  <c r="AP264" i="2"/>
  <c r="AO264" i="2"/>
  <c r="AI264" i="2"/>
  <c r="AQ263" i="2"/>
  <c r="AP263" i="2"/>
  <c r="AO263" i="2"/>
  <c r="AR263" i="2" s="1"/>
  <c r="AN263" i="2"/>
  <c r="AM263" i="2"/>
  <c r="AK263" i="2"/>
  <c r="AI263" i="2"/>
  <c r="AQ262" i="2"/>
  <c r="AP262" i="2"/>
  <c r="AO262" i="2"/>
  <c r="AI262" i="2"/>
  <c r="AQ261" i="2"/>
  <c r="AP261" i="2"/>
  <c r="AO261" i="2"/>
  <c r="AR261" i="2" s="1"/>
  <c r="AM261" i="2"/>
  <c r="AJ261" i="2"/>
  <c r="AI261" i="2"/>
  <c r="AK261" i="2" s="1"/>
  <c r="AQ260" i="2"/>
  <c r="AP260" i="2"/>
  <c r="AO260" i="2"/>
  <c r="AI260" i="2"/>
  <c r="AQ259" i="2"/>
  <c r="AP259" i="2"/>
  <c r="AO259" i="2"/>
  <c r="AI259" i="2"/>
  <c r="AL259" i="2" s="1"/>
  <c r="AQ258" i="2"/>
  <c r="AP258" i="2"/>
  <c r="AO258" i="2"/>
  <c r="AR258" i="2" s="1"/>
  <c r="AI258" i="2"/>
  <c r="AM258" i="2" s="1"/>
  <c r="AQ257" i="2"/>
  <c r="AP257" i="2"/>
  <c r="AR257" i="2" s="1"/>
  <c r="AO257" i="2"/>
  <c r="AN257" i="2"/>
  <c r="AM257" i="2"/>
  <c r="AI257" i="2"/>
  <c r="AJ257" i="2" s="1"/>
  <c r="AQ256" i="2"/>
  <c r="AP256" i="2"/>
  <c r="AO256" i="2"/>
  <c r="AR256" i="2" s="1"/>
  <c r="AI256" i="2"/>
  <c r="AQ255" i="2"/>
  <c r="AP255" i="2"/>
  <c r="AO255" i="2"/>
  <c r="AI255" i="2"/>
  <c r="AN255" i="2" s="1"/>
  <c r="AQ254" i="2"/>
  <c r="AP254" i="2"/>
  <c r="AO254" i="2"/>
  <c r="AI254" i="2"/>
  <c r="AQ253" i="2"/>
  <c r="AP253" i="2"/>
  <c r="AO253" i="2"/>
  <c r="AR253" i="2" s="1"/>
  <c r="AM253" i="2"/>
  <c r="AK253" i="2"/>
  <c r="AI253" i="2"/>
  <c r="AN253" i="2" s="1"/>
  <c r="AQ252" i="2"/>
  <c r="AP252" i="2"/>
  <c r="AO252" i="2"/>
  <c r="AR252" i="2" s="1"/>
  <c r="AK252" i="2"/>
  <c r="AI252" i="2"/>
  <c r="AQ251" i="2"/>
  <c r="AP251" i="2"/>
  <c r="AO251" i="2"/>
  <c r="AR251" i="2" s="1"/>
  <c r="AN251" i="2"/>
  <c r="AI251" i="2"/>
  <c r="AL251" i="2" s="1"/>
  <c r="AQ250" i="2"/>
  <c r="AP250" i="2"/>
  <c r="AO250" i="2"/>
  <c r="AR250" i="2" s="1"/>
  <c r="AJ250" i="2"/>
  <c r="AI250" i="2"/>
  <c r="AQ249" i="2"/>
  <c r="AP249" i="2"/>
  <c r="AO249" i="2"/>
  <c r="AR249" i="2" s="1"/>
  <c r="AM249" i="2"/>
  <c r="AJ249" i="2"/>
  <c r="AI249" i="2"/>
  <c r="AL249" i="2" s="1"/>
  <c r="AQ248" i="2"/>
  <c r="AP248" i="2"/>
  <c r="AO248" i="2"/>
  <c r="AI248" i="2"/>
  <c r="AJ248" i="2" s="1"/>
  <c r="AQ247" i="2"/>
  <c r="AP247" i="2"/>
  <c r="AR247" i="2" s="1"/>
  <c r="AO247" i="2"/>
  <c r="AM247" i="2"/>
  <c r="AK247" i="2"/>
  <c r="AI247" i="2"/>
  <c r="AR246" i="2"/>
  <c r="AQ246" i="2"/>
  <c r="AP246" i="2"/>
  <c r="AO246" i="2"/>
  <c r="AM246" i="2"/>
  <c r="AL246" i="2"/>
  <c r="AI246" i="2"/>
  <c r="AK246" i="2" s="1"/>
  <c r="AR245" i="2"/>
  <c r="AQ245" i="2"/>
  <c r="AP245" i="2"/>
  <c r="AO245" i="2"/>
  <c r="AM245" i="2"/>
  <c r="AL245" i="2"/>
  <c r="AJ245" i="2"/>
  <c r="AI245" i="2"/>
  <c r="AN245" i="2" s="1"/>
  <c r="AQ244" i="2"/>
  <c r="AP244" i="2"/>
  <c r="AO244" i="2"/>
  <c r="AR244" i="2" s="1"/>
  <c r="AK244" i="2"/>
  <c r="AI244" i="2"/>
  <c r="AQ243" i="2"/>
  <c r="AP243" i="2"/>
  <c r="AO243" i="2"/>
  <c r="AN243" i="2"/>
  <c r="AM243" i="2"/>
  <c r="AI243" i="2"/>
  <c r="AL243" i="2" s="1"/>
  <c r="AQ242" i="2"/>
  <c r="AP242" i="2"/>
  <c r="AO242" i="2"/>
  <c r="AR242" i="2" s="1"/>
  <c r="AI242" i="2"/>
  <c r="AJ242" i="2" s="1"/>
  <c r="AQ241" i="2"/>
  <c r="AP241" i="2"/>
  <c r="AO241" i="2"/>
  <c r="AN241" i="2"/>
  <c r="AL241" i="2"/>
  <c r="AI241" i="2"/>
  <c r="AM241" i="2" s="1"/>
  <c r="AQ240" i="2"/>
  <c r="AP240" i="2"/>
  <c r="AO240" i="2"/>
  <c r="AI240" i="2"/>
  <c r="AJ240" i="2" s="1"/>
  <c r="AQ239" i="2"/>
  <c r="AP239" i="2"/>
  <c r="AO239" i="2"/>
  <c r="AM239" i="2"/>
  <c r="AI239" i="2"/>
  <c r="AN239" i="2" s="1"/>
  <c r="AQ238" i="2"/>
  <c r="AP238" i="2"/>
  <c r="AR238" i="2" s="1"/>
  <c r="AO238" i="2"/>
  <c r="AL238" i="2"/>
  <c r="AK238" i="2"/>
  <c r="AI238" i="2"/>
  <c r="AN238" i="2" s="1"/>
  <c r="AQ237" i="2"/>
  <c r="AP237" i="2"/>
  <c r="AO237" i="2"/>
  <c r="AR237" i="2" s="1"/>
  <c r="AI237" i="2"/>
  <c r="AQ236" i="2"/>
  <c r="AP236" i="2"/>
  <c r="AO236" i="2"/>
  <c r="AR236" i="2" s="1"/>
  <c r="AL236" i="2"/>
  <c r="AI236" i="2"/>
  <c r="AQ235" i="2"/>
  <c r="AP235" i="2"/>
  <c r="AO235" i="2"/>
  <c r="AR235" i="2" s="1"/>
  <c r="AI235" i="2"/>
  <c r="AQ234" i="2"/>
  <c r="AP234" i="2"/>
  <c r="AO234" i="2"/>
  <c r="AR234" i="2" s="1"/>
  <c r="AI234" i="2"/>
  <c r="AK234" i="2" s="1"/>
  <c r="AQ233" i="2"/>
  <c r="AP233" i="2"/>
  <c r="AR233" i="2" s="1"/>
  <c r="AO233" i="2"/>
  <c r="AL233" i="2"/>
  <c r="AI233" i="2"/>
  <c r="AJ233" i="2" s="1"/>
  <c r="AQ232" i="2"/>
  <c r="AP232" i="2"/>
  <c r="AO232" i="2"/>
  <c r="AR232" i="2" s="1"/>
  <c r="AN232" i="2"/>
  <c r="AK232" i="2"/>
  <c r="AI232" i="2"/>
  <c r="AJ232" i="2" s="1"/>
  <c r="AQ231" i="2"/>
  <c r="AP231" i="2"/>
  <c r="AO231" i="2"/>
  <c r="AR231" i="2" s="1"/>
  <c r="AI231" i="2"/>
  <c r="AQ230" i="2"/>
  <c r="AP230" i="2"/>
  <c r="AO230" i="2"/>
  <c r="AI230" i="2"/>
  <c r="AQ229" i="2"/>
  <c r="AP229" i="2"/>
  <c r="AO229" i="2"/>
  <c r="AR229" i="2" s="1"/>
  <c r="AI229" i="2"/>
  <c r="AJ229" i="2" s="1"/>
  <c r="AQ228" i="2"/>
  <c r="AP228" i="2"/>
  <c r="AO228" i="2"/>
  <c r="AI228" i="2"/>
  <c r="AQ227" i="2"/>
  <c r="AP227" i="2"/>
  <c r="AO227" i="2"/>
  <c r="AR227" i="2" s="1"/>
  <c r="AI227" i="2"/>
  <c r="AQ226" i="2"/>
  <c r="AP226" i="2"/>
  <c r="AO226" i="2"/>
  <c r="AI226" i="2"/>
  <c r="AQ225" i="2"/>
  <c r="AP225" i="2"/>
  <c r="AO225" i="2"/>
  <c r="AK225" i="2"/>
  <c r="AI225" i="2"/>
  <c r="AJ225" i="2" s="1"/>
  <c r="AQ224" i="2"/>
  <c r="AP224" i="2"/>
  <c r="AO224" i="2"/>
  <c r="AM224" i="2"/>
  <c r="AK224" i="2"/>
  <c r="AI224" i="2"/>
  <c r="AJ224" i="2" s="1"/>
  <c r="AQ223" i="2"/>
  <c r="AP223" i="2"/>
  <c r="AO223" i="2"/>
  <c r="AI223" i="2"/>
  <c r="AM223" i="2" s="1"/>
  <c r="AQ222" i="2"/>
  <c r="AP222" i="2"/>
  <c r="AO222" i="2"/>
  <c r="AR222" i="2" s="1"/>
  <c r="AI222" i="2"/>
  <c r="AN222" i="2" s="1"/>
  <c r="AQ221" i="2"/>
  <c r="AP221" i="2"/>
  <c r="AO221" i="2"/>
  <c r="AR221" i="2" s="1"/>
  <c r="AI221" i="2"/>
  <c r="AM221" i="2" s="1"/>
  <c r="AQ220" i="2"/>
  <c r="AP220" i="2"/>
  <c r="AO220" i="2"/>
  <c r="AR220" i="2" s="1"/>
  <c r="AK220" i="2"/>
  <c r="AI220" i="2"/>
  <c r="AJ220" i="2" s="1"/>
  <c r="AQ219" i="2"/>
  <c r="AP219" i="2"/>
  <c r="AO219" i="2"/>
  <c r="AK219" i="2"/>
  <c r="AI219" i="2"/>
  <c r="AQ218" i="2"/>
  <c r="AP218" i="2"/>
  <c r="AO218" i="2"/>
  <c r="AM218" i="2"/>
  <c r="AI218" i="2"/>
  <c r="AJ218" i="2" s="1"/>
  <c r="AQ217" i="2"/>
  <c r="AP217" i="2"/>
  <c r="AO217" i="2"/>
  <c r="AR217" i="2" s="1"/>
  <c r="AI217" i="2"/>
  <c r="AL217" i="2" s="1"/>
  <c r="AQ216" i="2"/>
  <c r="AP216" i="2"/>
  <c r="AO216" i="2"/>
  <c r="AR216" i="2" s="1"/>
  <c r="AM216" i="2"/>
  <c r="AL216" i="2"/>
  <c r="AI216" i="2"/>
  <c r="AJ216" i="2" s="1"/>
  <c r="AQ215" i="2"/>
  <c r="AP215" i="2"/>
  <c r="AO215" i="2"/>
  <c r="AR215" i="2" s="1"/>
  <c r="AM215" i="2"/>
  <c r="AK215" i="2"/>
  <c r="AI215" i="2"/>
  <c r="AQ214" i="2"/>
  <c r="AP214" i="2"/>
  <c r="AO214" i="2"/>
  <c r="AR214" i="2" s="1"/>
  <c r="AM214" i="2"/>
  <c r="AK214" i="2"/>
  <c r="AI214" i="2"/>
  <c r="AN214" i="2" s="1"/>
  <c r="AR213" i="2"/>
  <c r="AQ213" i="2"/>
  <c r="AP213" i="2"/>
  <c r="AO213" i="2"/>
  <c r="AI213" i="2"/>
  <c r="AM213" i="2" s="1"/>
  <c r="AQ212" i="2"/>
  <c r="AP212" i="2"/>
  <c r="AO212" i="2"/>
  <c r="AI212" i="2"/>
  <c r="AJ212" i="2" s="1"/>
  <c r="AQ211" i="2"/>
  <c r="AP211" i="2"/>
  <c r="AO211" i="2"/>
  <c r="AI211" i="2"/>
  <c r="AJ211" i="2" s="1"/>
  <c r="AQ210" i="2"/>
  <c r="AP210" i="2"/>
  <c r="AO210" i="2"/>
  <c r="AR210" i="2" s="1"/>
  <c r="AM210" i="2"/>
  <c r="AJ210" i="2"/>
  <c r="AI210" i="2"/>
  <c r="AK210" i="2" s="1"/>
  <c r="AQ209" i="2"/>
  <c r="AP209" i="2"/>
  <c r="AO209" i="2"/>
  <c r="AJ209" i="2"/>
  <c r="AI209" i="2"/>
  <c r="AM209" i="2" s="1"/>
  <c r="AQ208" i="2"/>
  <c r="AP208" i="2"/>
  <c r="AO208" i="2"/>
  <c r="AI208" i="2"/>
  <c r="AQ207" i="2"/>
  <c r="AP207" i="2"/>
  <c r="AO207" i="2"/>
  <c r="AI207" i="2"/>
  <c r="AQ206" i="2"/>
  <c r="AP206" i="2"/>
  <c r="AO206" i="2"/>
  <c r="AR206" i="2" s="1"/>
  <c r="AI206" i="2"/>
  <c r="AQ205" i="2"/>
  <c r="AP205" i="2"/>
  <c r="AO205" i="2"/>
  <c r="AR205" i="2" s="1"/>
  <c r="AJ205" i="2"/>
  <c r="AI205" i="2"/>
  <c r="AN205" i="2" s="1"/>
  <c r="AQ204" i="2"/>
  <c r="AP204" i="2"/>
  <c r="AO204" i="2"/>
  <c r="AI204" i="2"/>
  <c r="AJ204" i="2" s="1"/>
  <c r="AQ203" i="2"/>
  <c r="AP203" i="2"/>
  <c r="AO203" i="2"/>
  <c r="AI203" i="2"/>
  <c r="AL203" i="2" s="1"/>
  <c r="AQ202" i="2"/>
  <c r="AP202" i="2"/>
  <c r="AO202" i="2"/>
  <c r="AR202" i="2" s="1"/>
  <c r="AI202" i="2"/>
  <c r="AM202" i="2" s="1"/>
  <c r="AQ201" i="2"/>
  <c r="AP201" i="2"/>
  <c r="AR201" i="2" s="1"/>
  <c r="AO201" i="2"/>
  <c r="AI201" i="2"/>
  <c r="AJ201" i="2" s="1"/>
  <c r="AQ200" i="2"/>
  <c r="AP200" i="2"/>
  <c r="AO200" i="2"/>
  <c r="AM200" i="2"/>
  <c r="AL200" i="2"/>
  <c r="AI200" i="2"/>
  <c r="AK200" i="2" s="1"/>
  <c r="AQ199" i="2"/>
  <c r="AP199" i="2"/>
  <c r="AR199" i="2" s="1"/>
  <c r="AO199" i="2"/>
  <c r="AN199" i="2"/>
  <c r="AM199" i="2"/>
  <c r="AK199" i="2"/>
  <c r="AJ199" i="2"/>
  <c r="AI199" i="2"/>
  <c r="AL199" i="2" s="1"/>
  <c r="AQ198" i="2"/>
  <c r="AP198" i="2"/>
  <c r="AO198" i="2"/>
  <c r="AR198" i="2" s="1"/>
  <c r="AM198" i="2"/>
  <c r="AL198" i="2"/>
  <c r="AJ198" i="2"/>
  <c r="AI198" i="2"/>
  <c r="AN198" i="2" s="1"/>
  <c r="AQ197" i="2"/>
  <c r="AP197" i="2"/>
  <c r="AO197" i="2"/>
  <c r="AR197" i="2" s="1"/>
  <c r="AM197" i="2"/>
  <c r="AJ197" i="2"/>
  <c r="AI197" i="2"/>
  <c r="AL197" i="2" s="1"/>
  <c r="AQ196" i="2"/>
  <c r="AP196" i="2"/>
  <c r="AO196" i="2"/>
  <c r="AN196" i="2"/>
  <c r="AI196" i="2"/>
  <c r="AJ196" i="2" s="1"/>
  <c r="AQ195" i="2"/>
  <c r="AP195" i="2"/>
  <c r="AO195" i="2"/>
  <c r="AI195" i="2"/>
  <c r="AM195" i="2" s="1"/>
  <c r="AQ194" i="2"/>
  <c r="AP194" i="2"/>
  <c r="AO194" i="2"/>
  <c r="AR194" i="2" s="1"/>
  <c r="AI194" i="2"/>
  <c r="AN194" i="2" s="1"/>
  <c r="AQ193" i="2"/>
  <c r="AP193" i="2"/>
  <c r="AO193" i="2"/>
  <c r="AR193" i="2" s="1"/>
  <c r="AL193" i="2"/>
  <c r="AI193" i="2"/>
  <c r="AM193" i="2" s="1"/>
  <c r="AQ192" i="2"/>
  <c r="AP192" i="2"/>
  <c r="AO192" i="2"/>
  <c r="AR192" i="2" s="1"/>
  <c r="AN192" i="2"/>
  <c r="AI192" i="2"/>
  <c r="AQ191" i="2"/>
  <c r="AP191" i="2"/>
  <c r="AO191" i="2"/>
  <c r="AN191" i="2"/>
  <c r="AK191" i="2"/>
  <c r="AI191" i="2"/>
  <c r="AL191" i="2" s="1"/>
  <c r="AQ190" i="2"/>
  <c r="AP190" i="2"/>
  <c r="AO190" i="2"/>
  <c r="AM190" i="2"/>
  <c r="AI190" i="2"/>
  <c r="AQ189" i="2"/>
  <c r="AP189" i="2"/>
  <c r="AO189" i="2"/>
  <c r="AR189" i="2" s="1"/>
  <c r="AI189" i="2"/>
  <c r="AN189" i="2" s="1"/>
  <c r="AQ188" i="2"/>
  <c r="AP188" i="2"/>
  <c r="AO188" i="2"/>
  <c r="AN188" i="2"/>
  <c r="AL188" i="2"/>
  <c r="AK188" i="2"/>
  <c r="AI188" i="2"/>
  <c r="AJ188" i="2" s="1"/>
  <c r="AQ187" i="2"/>
  <c r="AP187" i="2"/>
  <c r="AO187" i="2"/>
  <c r="AN187" i="2"/>
  <c r="AM187" i="2"/>
  <c r="AK187" i="2"/>
  <c r="AJ187" i="2"/>
  <c r="AI187" i="2"/>
  <c r="AL187" i="2" s="1"/>
  <c r="AQ186" i="2"/>
  <c r="AP186" i="2"/>
  <c r="AO186" i="2"/>
  <c r="AI186" i="2"/>
  <c r="AQ185" i="2"/>
  <c r="AP185" i="2"/>
  <c r="AO185" i="2"/>
  <c r="AI185" i="2"/>
  <c r="AM185" i="2" s="1"/>
  <c r="AQ184" i="2"/>
  <c r="AP184" i="2"/>
  <c r="AO184" i="2"/>
  <c r="AK184" i="2"/>
  <c r="AI184" i="2"/>
  <c r="AQ183" i="2"/>
  <c r="AP183" i="2"/>
  <c r="AO183" i="2"/>
  <c r="AN183" i="2"/>
  <c r="AM183" i="2"/>
  <c r="AK183" i="2"/>
  <c r="AJ183" i="2"/>
  <c r="AI183" i="2"/>
  <c r="AL183" i="2" s="1"/>
  <c r="AQ182" i="2"/>
  <c r="AP182" i="2"/>
  <c r="AO182" i="2"/>
  <c r="AR182" i="2" s="1"/>
  <c r="AI182" i="2"/>
  <c r="AN182" i="2" s="1"/>
  <c r="AQ181" i="2"/>
  <c r="AP181" i="2"/>
  <c r="AR181" i="2" s="1"/>
  <c r="AO181" i="2"/>
  <c r="AN181" i="2"/>
  <c r="AK181" i="2"/>
  <c r="AJ181" i="2"/>
  <c r="AI181" i="2"/>
  <c r="AL181" i="2" s="1"/>
  <c r="AQ180" i="2"/>
  <c r="AP180" i="2"/>
  <c r="AO180" i="2"/>
  <c r="AI180" i="2"/>
  <c r="AQ179" i="2"/>
  <c r="AP179" i="2"/>
  <c r="AR179" i="2" s="1"/>
  <c r="AO179" i="2"/>
  <c r="AM179" i="2"/>
  <c r="AI179" i="2"/>
  <c r="AQ178" i="2"/>
  <c r="AP178" i="2"/>
  <c r="AO178" i="2"/>
  <c r="AR178" i="2" s="1"/>
  <c r="AI178" i="2"/>
  <c r="AR177" i="2"/>
  <c r="AQ177" i="2"/>
  <c r="AP177" i="2"/>
  <c r="AO177" i="2"/>
  <c r="AN177" i="2"/>
  <c r="AL177" i="2"/>
  <c r="AJ177" i="2"/>
  <c r="AI177" i="2"/>
  <c r="AM177" i="2" s="1"/>
  <c r="AQ176" i="2"/>
  <c r="AP176" i="2"/>
  <c r="AO176" i="2"/>
  <c r="AK176" i="2"/>
  <c r="AI176" i="2"/>
  <c r="AQ175" i="2"/>
  <c r="AP175" i="2"/>
  <c r="AO175" i="2"/>
  <c r="AI175" i="2"/>
  <c r="AL175" i="2" s="1"/>
  <c r="AQ174" i="2"/>
  <c r="AP174" i="2"/>
  <c r="AR174" i="2" s="1"/>
  <c r="AO174" i="2"/>
  <c r="AK174" i="2"/>
  <c r="AI174" i="2"/>
  <c r="AQ173" i="2"/>
  <c r="AP173" i="2"/>
  <c r="AO173" i="2"/>
  <c r="AN173" i="2"/>
  <c r="AI173" i="2"/>
  <c r="AK173" i="2" s="1"/>
  <c r="AQ172" i="2"/>
  <c r="AP172" i="2"/>
  <c r="AO172" i="2"/>
  <c r="AN172" i="2"/>
  <c r="AK172" i="2"/>
  <c r="AI172" i="2"/>
  <c r="AJ172" i="2" s="1"/>
  <c r="AQ171" i="2"/>
  <c r="AP171" i="2"/>
  <c r="AO171" i="2"/>
  <c r="AN171" i="2"/>
  <c r="AI171" i="2"/>
  <c r="AL171" i="2" s="1"/>
  <c r="AQ170" i="2"/>
  <c r="AP170" i="2"/>
  <c r="AR170" i="2" s="1"/>
  <c r="AO170" i="2"/>
  <c r="AL170" i="2"/>
  <c r="AJ170" i="2"/>
  <c r="AI170" i="2"/>
  <c r="AM170" i="2" s="1"/>
  <c r="AQ169" i="2"/>
  <c r="AP169" i="2"/>
  <c r="AO169" i="2"/>
  <c r="AR169" i="2" s="1"/>
  <c r="AN169" i="2"/>
  <c r="AJ169" i="2"/>
  <c r="AI169" i="2"/>
  <c r="AM169" i="2" s="1"/>
  <c r="AQ168" i="2"/>
  <c r="AP168" i="2"/>
  <c r="AO168" i="2"/>
  <c r="AI168" i="2"/>
  <c r="AM168" i="2" s="1"/>
  <c r="AQ167" i="2"/>
  <c r="AP167" i="2"/>
  <c r="AO167" i="2"/>
  <c r="AI167" i="2"/>
  <c r="AL167" i="2" s="1"/>
  <c r="AQ166" i="2"/>
  <c r="AP166" i="2"/>
  <c r="AO166" i="2"/>
  <c r="AI166" i="2"/>
  <c r="AN166" i="2" s="1"/>
  <c r="AQ165" i="2"/>
  <c r="AP165" i="2"/>
  <c r="AO165" i="2"/>
  <c r="AR165" i="2" s="1"/>
  <c r="AM165" i="2"/>
  <c r="AJ165" i="2"/>
  <c r="AI165" i="2"/>
  <c r="AL165" i="2" s="1"/>
  <c r="AQ164" i="2"/>
  <c r="AP164" i="2"/>
  <c r="AO164" i="2"/>
  <c r="AL164" i="2"/>
  <c r="AI164" i="2"/>
  <c r="AR163" i="2"/>
  <c r="AQ163" i="2"/>
  <c r="AP163" i="2"/>
  <c r="AO163" i="2"/>
  <c r="AM163" i="2"/>
  <c r="AK163" i="2"/>
  <c r="AI163" i="2"/>
  <c r="AQ162" i="2"/>
  <c r="AP162" i="2"/>
  <c r="AO162" i="2"/>
  <c r="AI162" i="2"/>
  <c r="AQ161" i="2"/>
  <c r="AP161" i="2"/>
  <c r="AO161" i="2"/>
  <c r="AR161" i="2" s="1"/>
  <c r="AI161" i="2"/>
  <c r="AQ160" i="2"/>
  <c r="AP160" i="2"/>
  <c r="AO160" i="2"/>
  <c r="AI160" i="2"/>
  <c r="AQ159" i="2"/>
  <c r="AP159" i="2"/>
  <c r="AO159" i="2"/>
  <c r="AI159" i="2"/>
  <c r="AQ158" i="2"/>
  <c r="AP158" i="2"/>
  <c r="AR158" i="2" s="1"/>
  <c r="AO158" i="2"/>
  <c r="AI158" i="2"/>
  <c r="AQ157" i="2"/>
  <c r="AP157" i="2"/>
  <c r="AO157" i="2"/>
  <c r="AL157" i="2"/>
  <c r="AK157" i="2"/>
  <c r="AJ157" i="2"/>
  <c r="AI157" i="2"/>
  <c r="AN157" i="2" s="1"/>
  <c r="AQ156" i="2"/>
  <c r="AP156" i="2"/>
  <c r="AO156" i="2"/>
  <c r="AR156" i="2" s="1"/>
  <c r="AN156" i="2"/>
  <c r="AK156" i="2"/>
  <c r="AI156" i="2"/>
  <c r="AJ156" i="2" s="1"/>
  <c r="AQ155" i="2"/>
  <c r="AP155" i="2"/>
  <c r="AO155" i="2"/>
  <c r="AM155" i="2"/>
  <c r="AI155" i="2"/>
  <c r="AL155" i="2" s="1"/>
  <c r="AQ154" i="2"/>
  <c r="AP154" i="2"/>
  <c r="AO154" i="2"/>
  <c r="AM154" i="2"/>
  <c r="AL154" i="2"/>
  <c r="AJ154" i="2"/>
  <c r="AI154" i="2"/>
  <c r="AQ153" i="2"/>
  <c r="AP153" i="2"/>
  <c r="AO153" i="2"/>
  <c r="AR153" i="2" s="1"/>
  <c r="AN153" i="2"/>
  <c r="AM153" i="2"/>
  <c r="AL153" i="2"/>
  <c r="AK153" i="2"/>
  <c r="AJ153" i="2"/>
  <c r="AI153" i="2"/>
  <c r="AQ152" i="2"/>
  <c r="AP152" i="2"/>
  <c r="AO152" i="2"/>
  <c r="AR152" i="2" s="1"/>
  <c r="AI152" i="2"/>
  <c r="AM152" i="2" s="1"/>
  <c r="AQ151" i="2"/>
  <c r="AP151" i="2"/>
  <c r="AO151" i="2"/>
  <c r="AM151" i="2"/>
  <c r="AJ151" i="2"/>
  <c r="AI151" i="2"/>
  <c r="AL151" i="2" s="1"/>
  <c r="AQ150" i="2"/>
  <c r="AP150" i="2"/>
  <c r="AO150" i="2"/>
  <c r="AI150" i="2"/>
  <c r="AN150" i="2" s="1"/>
  <c r="AQ149" i="2"/>
  <c r="AP149" i="2"/>
  <c r="AO149" i="2"/>
  <c r="AR149" i="2" s="1"/>
  <c r="AN149" i="2"/>
  <c r="AK149" i="2"/>
  <c r="AI149" i="2"/>
  <c r="AL149" i="2" s="1"/>
  <c r="AQ148" i="2"/>
  <c r="AP148" i="2"/>
  <c r="AR148" i="2" s="1"/>
  <c r="AO148" i="2"/>
  <c r="AI148" i="2"/>
  <c r="AQ147" i="2"/>
  <c r="AP147" i="2"/>
  <c r="AO147" i="2"/>
  <c r="AR147" i="2" s="1"/>
  <c r="AI147" i="2"/>
  <c r="AM147" i="2" s="1"/>
  <c r="AQ146" i="2"/>
  <c r="AP146" i="2"/>
  <c r="AO146" i="2"/>
  <c r="AL146" i="2"/>
  <c r="AK146" i="2"/>
  <c r="AI146" i="2"/>
  <c r="AJ146" i="2" s="1"/>
  <c r="AQ145" i="2"/>
  <c r="AP145" i="2"/>
  <c r="AO145" i="2"/>
  <c r="AR145" i="2" s="1"/>
  <c r="AN145" i="2"/>
  <c r="AM145" i="2"/>
  <c r="AI145" i="2"/>
  <c r="AL145" i="2" s="1"/>
  <c r="AQ144" i="2"/>
  <c r="AP144" i="2"/>
  <c r="AO144" i="2"/>
  <c r="AR144" i="2" s="1"/>
  <c r="AI144" i="2"/>
  <c r="AM144" i="2" s="1"/>
  <c r="AQ143" i="2"/>
  <c r="AP143" i="2"/>
  <c r="AO143" i="2"/>
  <c r="AI143" i="2"/>
  <c r="AN143" i="2" s="1"/>
  <c r="AQ142" i="2"/>
  <c r="AP142" i="2"/>
  <c r="AO142" i="2"/>
  <c r="AR142" i="2" s="1"/>
  <c r="AL142" i="2"/>
  <c r="AJ142" i="2"/>
  <c r="AI142" i="2"/>
  <c r="AQ141" i="2"/>
  <c r="AP141" i="2"/>
  <c r="AO141" i="2"/>
  <c r="AJ141" i="2"/>
  <c r="AI141" i="2"/>
  <c r="AQ140" i="2"/>
  <c r="AP140" i="2"/>
  <c r="AO140" i="2"/>
  <c r="AR140" i="2" s="1"/>
  <c r="AI140" i="2"/>
  <c r="AK140" i="2" s="1"/>
  <c r="AQ139" i="2"/>
  <c r="AP139" i="2"/>
  <c r="AO139" i="2"/>
  <c r="AR139" i="2" s="1"/>
  <c r="AI139" i="2"/>
  <c r="AM139" i="2" s="1"/>
  <c r="AQ138" i="2"/>
  <c r="AP138" i="2"/>
  <c r="AO138" i="2"/>
  <c r="AM138" i="2"/>
  <c r="AK138" i="2"/>
  <c r="AI138" i="2"/>
  <c r="AJ138" i="2" s="1"/>
  <c r="AQ137" i="2"/>
  <c r="AP137" i="2"/>
  <c r="AO137" i="2"/>
  <c r="AR137" i="2" s="1"/>
  <c r="AI137" i="2"/>
  <c r="AL137" i="2" s="1"/>
  <c r="AQ136" i="2"/>
  <c r="AP136" i="2"/>
  <c r="AO136" i="2"/>
  <c r="AJ136" i="2"/>
  <c r="AI136" i="2"/>
  <c r="AK136" i="2" s="1"/>
  <c r="AQ135" i="2"/>
  <c r="AP135" i="2"/>
  <c r="AO135" i="2"/>
  <c r="AR135" i="2" s="1"/>
  <c r="AI135" i="2"/>
  <c r="AK135" i="2" s="1"/>
  <c r="AQ134" i="2"/>
  <c r="AP134" i="2"/>
  <c r="AO134" i="2"/>
  <c r="AN134" i="2"/>
  <c r="AM134" i="2"/>
  <c r="AL134" i="2"/>
  <c r="AJ134" i="2"/>
  <c r="AI134" i="2"/>
  <c r="AK134" i="2" s="1"/>
  <c r="AQ133" i="2"/>
  <c r="AP133" i="2"/>
  <c r="AO133" i="2"/>
  <c r="AK133" i="2"/>
  <c r="AI133" i="2"/>
  <c r="AL133" i="2" s="1"/>
  <c r="AQ132" i="2"/>
  <c r="AP132" i="2"/>
  <c r="AO132" i="2"/>
  <c r="AR132" i="2" s="1"/>
  <c r="AN132" i="2"/>
  <c r="AI132" i="2"/>
  <c r="AJ132" i="2" s="1"/>
  <c r="AQ131" i="2"/>
  <c r="AP131" i="2"/>
  <c r="AR131" i="2" s="1"/>
  <c r="AO131" i="2"/>
  <c r="AK131" i="2"/>
  <c r="AI131" i="2"/>
  <c r="AJ131" i="2" s="1"/>
  <c r="AQ130" i="2"/>
  <c r="AP130" i="2"/>
  <c r="AO130" i="2"/>
  <c r="AR130" i="2" s="1"/>
  <c r="AN130" i="2"/>
  <c r="AM130" i="2"/>
  <c r="AL130" i="2"/>
  <c r="AI130" i="2"/>
  <c r="AJ130" i="2" s="1"/>
  <c r="AQ129" i="2"/>
  <c r="AP129" i="2"/>
  <c r="AR129" i="2" s="1"/>
  <c r="AO129" i="2"/>
  <c r="AN129" i="2"/>
  <c r="AM129" i="2"/>
  <c r="AL129" i="2"/>
  <c r="AK129" i="2"/>
  <c r="AI129" i="2"/>
  <c r="AJ129" i="2" s="1"/>
  <c r="AQ128" i="2"/>
  <c r="AP128" i="2"/>
  <c r="AO128" i="2"/>
  <c r="AM128" i="2"/>
  <c r="AJ128" i="2"/>
  <c r="AI128" i="2"/>
  <c r="AN128" i="2" s="1"/>
  <c r="AQ127" i="2"/>
  <c r="AP127" i="2"/>
  <c r="AO127" i="2"/>
  <c r="AJ127" i="2"/>
  <c r="AI127" i="2"/>
  <c r="AQ126" i="2"/>
  <c r="AP126" i="2"/>
  <c r="AO126" i="2"/>
  <c r="AI126" i="2"/>
  <c r="AJ126" i="2" s="1"/>
  <c r="AQ125" i="2"/>
  <c r="AP125" i="2"/>
  <c r="AR125" i="2" s="1"/>
  <c r="AO125" i="2"/>
  <c r="AN125" i="2"/>
  <c r="AM125" i="2"/>
  <c r="AJ125" i="2"/>
  <c r="AI125" i="2"/>
  <c r="AL125" i="2" s="1"/>
  <c r="AQ124" i="2"/>
  <c r="AP124" i="2"/>
  <c r="AO124" i="2"/>
  <c r="AR124" i="2" s="1"/>
  <c r="AI124" i="2"/>
  <c r="AN124" i="2" s="1"/>
  <c r="AQ123" i="2"/>
  <c r="AP123" i="2"/>
  <c r="AO123" i="2"/>
  <c r="AN123" i="2"/>
  <c r="AM123" i="2"/>
  <c r="AJ123" i="2"/>
  <c r="AI123" i="2"/>
  <c r="AL123" i="2" s="1"/>
  <c r="AQ122" i="2"/>
  <c r="AP122" i="2"/>
  <c r="AO122" i="2"/>
  <c r="AR122" i="2" s="1"/>
  <c r="AI122" i="2"/>
  <c r="AN122" i="2" s="1"/>
  <c r="AQ121" i="2"/>
  <c r="AP121" i="2"/>
  <c r="AO121" i="2"/>
  <c r="AR121" i="2" s="1"/>
  <c r="AI121" i="2"/>
  <c r="AJ121" i="2" s="1"/>
  <c r="AQ120" i="2"/>
  <c r="AP120" i="2"/>
  <c r="AR120" i="2" s="1"/>
  <c r="AO120" i="2"/>
  <c r="AM120" i="2"/>
  <c r="AK120" i="2"/>
  <c r="AI120" i="2"/>
  <c r="AN120" i="2" s="1"/>
  <c r="AQ119" i="2"/>
  <c r="AP119" i="2"/>
  <c r="AO119" i="2"/>
  <c r="AR119" i="2" s="1"/>
  <c r="AM119" i="2"/>
  <c r="AL119" i="2"/>
  <c r="AK119" i="2"/>
  <c r="AJ119" i="2"/>
  <c r="AI119" i="2"/>
  <c r="AN119" i="2" s="1"/>
  <c r="AQ118" i="2"/>
  <c r="AP118" i="2"/>
  <c r="AO118" i="2"/>
  <c r="AN118" i="2"/>
  <c r="AJ118" i="2"/>
  <c r="AI118" i="2"/>
  <c r="AL118" i="2" s="1"/>
  <c r="AQ117" i="2"/>
  <c r="AP117" i="2"/>
  <c r="AO117" i="2"/>
  <c r="AI117" i="2"/>
  <c r="AN117" i="2" s="1"/>
  <c r="AQ116" i="2"/>
  <c r="AP116" i="2"/>
  <c r="AR116" i="2" s="1"/>
  <c r="AO116" i="2"/>
  <c r="AI116" i="2"/>
  <c r="AQ115" i="2"/>
  <c r="AP115" i="2"/>
  <c r="AO115" i="2"/>
  <c r="AR115" i="2" s="1"/>
  <c r="AL115" i="2"/>
  <c r="AJ115" i="2"/>
  <c r="AI115" i="2"/>
  <c r="AN115" i="2" s="1"/>
  <c r="AQ114" i="2"/>
  <c r="AP114" i="2"/>
  <c r="AO114" i="2"/>
  <c r="AR114" i="2" s="1"/>
  <c r="AI114" i="2"/>
  <c r="AM114" i="2" s="1"/>
  <c r="AQ113" i="2"/>
  <c r="AP113" i="2"/>
  <c r="AO113" i="2"/>
  <c r="AI113" i="2"/>
  <c r="AL113" i="2" s="1"/>
  <c r="AQ112" i="2"/>
  <c r="AP112" i="2"/>
  <c r="AO112" i="2"/>
  <c r="AL112" i="2"/>
  <c r="AI112" i="2"/>
  <c r="AQ111" i="2"/>
  <c r="AP111" i="2"/>
  <c r="AO111" i="2"/>
  <c r="AR111" i="2" s="1"/>
  <c r="AI111" i="2"/>
  <c r="AM111" i="2" s="1"/>
  <c r="AQ110" i="2"/>
  <c r="AP110" i="2"/>
  <c r="AO110" i="2"/>
  <c r="AI110" i="2"/>
  <c r="AM110" i="2" s="1"/>
  <c r="AQ109" i="2"/>
  <c r="AP109" i="2"/>
  <c r="AO109" i="2"/>
  <c r="AJ109" i="2"/>
  <c r="AI109" i="2"/>
  <c r="AQ108" i="2"/>
  <c r="AP108" i="2"/>
  <c r="AO108" i="2"/>
  <c r="AI108" i="2"/>
  <c r="AL108" i="2" s="1"/>
  <c r="AQ107" i="2"/>
  <c r="AP107" i="2"/>
  <c r="AO107" i="2"/>
  <c r="AM107" i="2"/>
  <c r="AK107" i="2"/>
  <c r="AI107" i="2"/>
  <c r="AJ107" i="2" s="1"/>
  <c r="AR106" i="2"/>
  <c r="AQ106" i="2"/>
  <c r="AP106" i="2"/>
  <c r="AO106" i="2"/>
  <c r="AI106" i="2"/>
  <c r="AJ106" i="2" s="1"/>
  <c r="AQ105" i="2"/>
  <c r="AP105" i="2"/>
  <c r="AO105" i="2"/>
  <c r="AR105" i="2" s="1"/>
  <c r="AI105" i="2"/>
  <c r="AM105" i="2" s="1"/>
  <c r="AQ104" i="2"/>
  <c r="AP104" i="2"/>
  <c r="AO104" i="2"/>
  <c r="AJ104" i="2"/>
  <c r="AI104" i="2"/>
  <c r="AQ103" i="2"/>
  <c r="AP103" i="2"/>
  <c r="AO103" i="2"/>
  <c r="AR103" i="2" s="1"/>
  <c r="AN103" i="2"/>
  <c r="AI103" i="2"/>
  <c r="AK103" i="2" s="1"/>
  <c r="AQ102" i="2"/>
  <c r="AP102" i="2"/>
  <c r="AO102" i="2"/>
  <c r="AI102" i="2"/>
  <c r="AN102" i="2" s="1"/>
  <c r="AQ101" i="2"/>
  <c r="AP101" i="2"/>
  <c r="AO101" i="2"/>
  <c r="AI101" i="2"/>
  <c r="AL101" i="2" s="1"/>
  <c r="AQ100" i="2"/>
  <c r="AP100" i="2"/>
  <c r="AO100" i="2"/>
  <c r="AN100" i="2"/>
  <c r="AM100" i="2"/>
  <c r="AJ100" i="2"/>
  <c r="AI100" i="2"/>
  <c r="AL100" i="2" s="1"/>
  <c r="AQ99" i="2"/>
  <c r="AP99" i="2"/>
  <c r="AO99" i="2"/>
  <c r="AR99" i="2" s="1"/>
  <c r="AJ99" i="2"/>
  <c r="AI99" i="2"/>
  <c r="AK99" i="2" s="1"/>
  <c r="AQ98" i="2"/>
  <c r="AP98" i="2"/>
  <c r="AO98" i="2"/>
  <c r="AR98" i="2" s="1"/>
  <c r="AN98" i="2"/>
  <c r="AL98" i="2"/>
  <c r="AI98" i="2"/>
  <c r="AQ97" i="2"/>
  <c r="AP97" i="2"/>
  <c r="AO97" i="2"/>
  <c r="AR97" i="2" s="1"/>
  <c r="AN97" i="2"/>
  <c r="AM97" i="2"/>
  <c r="AL97" i="2"/>
  <c r="AK97" i="2"/>
  <c r="AJ97" i="2"/>
  <c r="AI97" i="2"/>
  <c r="AQ96" i="2"/>
  <c r="AP96" i="2"/>
  <c r="AO96" i="2"/>
  <c r="AM96" i="2"/>
  <c r="AL96" i="2"/>
  <c r="AJ96" i="2"/>
  <c r="AI96" i="2"/>
  <c r="AN96" i="2" s="1"/>
  <c r="AQ95" i="2"/>
  <c r="AP95" i="2"/>
  <c r="AO95" i="2"/>
  <c r="AN95" i="2"/>
  <c r="AM95" i="2"/>
  <c r="AK95" i="2"/>
  <c r="AJ95" i="2"/>
  <c r="AI95" i="2"/>
  <c r="AL95" i="2" s="1"/>
  <c r="AQ94" i="2"/>
  <c r="AP94" i="2"/>
  <c r="AO94" i="2"/>
  <c r="AR94" i="2" s="1"/>
  <c r="AI94" i="2"/>
  <c r="AQ93" i="2"/>
  <c r="AP93" i="2"/>
  <c r="AO93" i="2"/>
  <c r="AN93" i="2"/>
  <c r="AK93" i="2"/>
  <c r="AI93" i="2"/>
  <c r="AL93" i="2" s="1"/>
  <c r="AQ92" i="2"/>
  <c r="AP92" i="2"/>
  <c r="AR92" i="2" s="1"/>
  <c r="AO92" i="2"/>
  <c r="AI92" i="2"/>
  <c r="AN92" i="2" s="1"/>
  <c r="AQ91" i="2"/>
  <c r="AP91" i="2"/>
  <c r="AO91" i="2"/>
  <c r="AR91" i="2" s="1"/>
  <c r="AN91" i="2"/>
  <c r="AM91" i="2"/>
  <c r="AL91" i="2"/>
  <c r="AJ91" i="2"/>
  <c r="AI91" i="2"/>
  <c r="AK91" i="2" s="1"/>
  <c r="AQ90" i="2"/>
  <c r="AP90" i="2"/>
  <c r="AO90" i="2"/>
  <c r="AM90" i="2"/>
  <c r="AI90" i="2"/>
  <c r="AQ89" i="2"/>
  <c r="AP89" i="2"/>
  <c r="AO89" i="2"/>
  <c r="AN89" i="2"/>
  <c r="AM89" i="2"/>
  <c r="AI89" i="2"/>
  <c r="AQ88" i="2"/>
  <c r="AP88" i="2"/>
  <c r="AR88" i="2" s="1"/>
  <c r="AO88" i="2"/>
  <c r="AL88" i="2"/>
  <c r="AI88" i="2"/>
  <c r="AN88" i="2" s="1"/>
  <c r="AQ87" i="2"/>
  <c r="AP87" i="2"/>
  <c r="AR87" i="2" s="1"/>
  <c r="AO87" i="2"/>
  <c r="AI87" i="2"/>
  <c r="AN87" i="2" s="1"/>
  <c r="AQ86" i="2"/>
  <c r="AP86" i="2"/>
  <c r="AO86" i="2"/>
  <c r="AR86" i="2" s="1"/>
  <c r="AI86" i="2"/>
  <c r="AN86" i="2" s="1"/>
  <c r="AQ85" i="2"/>
  <c r="AP85" i="2"/>
  <c r="AO85" i="2"/>
  <c r="AI85" i="2"/>
  <c r="AL85" i="2" s="1"/>
  <c r="AQ84" i="2"/>
  <c r="AP84" i="2"/>
  <c r="AO84" i="2"/>
  <c r="AI84" i="2"/>
  <c r="AN84" i="2" s="1"/>
  <c r="AQ83" i="2"/>
  <c r="AP83" i="2"/>
  <c r="AO83" i="2"/>
  <c r="AR83" i="2" s="1"/>
  <c r="AN83" i="2"/>
  <c r="AI83" i="2"/>
  <c r="AM83" i="2" s="1"/>
  <c r="AQ82" i="2"/>
  <c r="AP82" i="2"/>
  <c r="AR82" i="2" s="1"/>
  <c r="AO82" i="2"/>
  <c r="AL82" i="2"/>
  <c r="AI82" i="2"/>
  <c r="AR81" i="2"/>
  <c r="AQ81" i="2"/>
  <c r="AP81" i="2"/>
  <c r="AO81" i="2"/>
  <c r="AI81" i="2"/>
  <c r="AN81" i="2" s="1"/>
  <c r="AQ80" i="2"/>
  <c r="AP80" i="2"/>
  <c r="AO80" i="2"/>
  <c r="AL80" i="2"/>
  <c r="AJ80" i="2"/>
  <c r="AI80" i="2"/>
  <c r="AN80" i="2" s="1"/>
  <c r="AQ79" i="2"/>
  <c r="AP79" i="2"/>
  <c r="AO79" i="2"/>
  <c r="AI79" i="2"/>
  <c r="AL79" i="2" s="1"/>
  <c r="AQ78" i="2"/>
  <c r="AP78" i="2"/>
  <c r="AO78" i="2"/>
  <c r="AI78" i="2"/>
  <c r="AJ78" i="2" s="1"/>
  <c r="AQ77" i="2"/>
  <c r="AP77" i="2"/>
  <c r="AR77" i="2" s="1"/>
  <c r="AO77" i="2"/>
  <c r="AK77" i="2"/>
  <c r="AJ77" i="2"/>
  <c r="AI77" i="2"/>
  <c r="AQ76" i="2"/>
  <c r="AP76" i="2"/>
  <c r="AO76" i="2"/>
  <c r="AR76" i="2" s="1"/>
  <c r="AM76" i="2"/>
  <c r="AL76" i="2"/>
  <c r="AI76" i="2"/>
  <c r="AK76" i="2" s="1"/>
  <c r="AQ75" i="2"/>
  <c r="AP75" i="2"/>
  <c r="AO75" i="2"/>
  <c r="AR75" i="2" s="1"/>
  <c r="AI75" i="2"/>
  <c r="AN75" i="2" s="1"/>
  <c r="AQ74" i="2"/>
  <c r="AP74" i="2"/>
  <c r="AO74" i="2"/>
  <c r="AI74" i="2"/>
  <c r="AJ74" i="2" s="1"/>
  <c r="AQ73" i="2"/>
  <c r="AP73" i="2"/>
  <c r="AO73" i="2"/>
  <c r="AR73" i="2" s="1"/>
  <c r="AM73" i="2"/>
  <c r="AL73" i="2"/>
  <c r="AJ73" i="2"/>
  <c r="AI73" i="2"/>
  <c r="AN73" i="2" s="1"/>
  <c r="AQ72" i="2"/>
  <c r="AP72" i="2"/>
  <c r="AO72" i="2"/>
  <c r="AR72" i="2" s="1"/>
  <c r="AM72" i="2"/>
  <c r="AK72" i="2"/>
  <c r="AJ72" i="2"/>
  <c r="AI72" i="2"/>
  <c r="AN72" i="2" s="1"/>
  <c r="AQ71" i="2"/>
  <c r="AP71" i="2"/>
  <c r="AO71" i="2"/>
  <c r="AR71" i="2" s="1"/>
  <c r="AM71" i="2"/>
  <c r="AL71" i="2"/>
  <c r="AI71" i="2"/>
  <c r="AK71" i="2" s="1"/>
  <c r="AQ70" i="2"/>
  <c r="AP70" i="2"/>
  <c r="AO70" i="2"/>
  <c r="AI70" i="2"/>
  <c r="AN70" i="2" s="1"/>
  <c r="AQ69" i="2"/>
  <c r="AP69" i="2"/>
  <c r="AR69" i="2" s="1"/>
  <c r="AO69" i="2"/>
  <c r="AI69" i="2"/>
  <c r="AL69" i="2" s="1"/>
  <c r="AQ68" i="2"/>
  <c r="AP68" i="2"/>
  <c r="AO68" i="2"/>
  <c r="AR68" i="2" s="1"/>
  <c r="AI68" i="2"/>
  <c r="AK68" i="2" s="1"/>
  <c r="AR67" i="2"/>
  <c r="AQ67" i="2"/>
  <c r="AP67" i="2"/>
  <c r="AO67" i="2"/>
  <c r="AK67" i="2"/>
  <c r="AI67" i="2"/>
  <c r="AN67" i="2" s="1"/>
  <c r="AQ66" i="2"/>
  <c r="AP66" i="2"/>
  <c r="AO66" i="2"/>
  <c r="AI66" i="2"/>
  <c r="AJ66" i="2" s="1"/>
  <c r="AQ65" i="2"/>
  <c r="AP65" i="2"/>
  <c r="AO65" i="2"/>
  <c r="AI65" i="2"/>
  <c r="AN65" i="2" s="1"/>
  <c r="AQ64" i="2"/>
  <c r="AP64" i="2"/>
  <c r="AO64" i="2"/>
  <c r="AI64" i="2"/>
  <c r="AN64" i="2" s="1"/>
  <c r="AQ63" i="2"/>
  <c r="AP63" i="2"/>
  <c r="AO63" i="2"/>
  <c r="AR63" i="2" s="1"/>
  <c r="AI63" i="2"/>
  <c r="AN63" i="2" s="1"/>
  <c r="AQ62" i="2"/>
  <c r="AP62" i="2"/>
  <c r="AO62" i="2"/>
  <c r="AR62" i="2" s="1"/>
  <c r="AI62" i="2"/>
  <c r="AN62" i="2" s="1"/>
  <c r="AQ61" i="2"/>
  <c r="AP61" i="2"/>
  <c r="AO61" i="2"/>
  <c r="AN61" i="2"/>
  <c r="AM61" i="2"/>
  <c r="AJ61" i="2"/>
  <c r="AI61" i="2"/>
  <c r="AL61" i="2" s="1"/>
  <c r="AQ60" i="2"/>
  <c r="AP60" i="2"/>
  <c r="AO60" i="2"/>
  <c r="AR60" i="2" s="1"/>
  <c r="AL60" i="2"/>
  <c r="AI60" i="2"/>
  <c r="AN60" i="2" s="1"/>
  <c r="AQ59" i="2"/>
  <c r="AP59" i="2"/>
  <c r="AO59" i="2"/>
  <c r="AR59" i="2" s="1"/>
  <c r="AN59" i="2"/>
  <c r="AI59" i="2"/>
  <c r="AM59" i="2" s="1"/>
  <c r="AQ58" i="2"/>
  <c r="AP58" i="2"/>
  <c r="AO58" i="2"/>
  <c r="AN58" i="2"/>
  <c r="AL58" i="2"/>
  <c r="AI58" i="2"/>
  <c r="AJ58" i="2" s="1"/>
  <c r="AQ57" i="2"/>
  <c r="AP57" i="2"/>
  <c r="AO57" i="2"/>
  <c r="AR57" i="2" s="1"/>
  <c r="AI57" i="2"/>
  <c r="AN57" i="2" s="1"/>
  <c r="AQ56" i="2"/>
  <c r="AP56" i="2"/>
  <c r="AO56" i="2"/>
  <c r="AM56" i="2"/>
  <c r="AL56" i="2"/>
  <c r="AJ56" i="2"/>
  <c r="AI56" i="2"/>
  <c r="AN56" i="2" s="1"/>
  <c r="AQ55" i="2"/>
  <c r="AP55" i="2"/>
  <c r="AO55" i="2"/>
  <c r="AR55" i="2" s="1"/>
  <c r="AL55" i="2"/>
  <c r="AI55" i="2"/>
  <c r="AN55" i="2" s="1"/>
  <c r="AQ54" i="2"/>
  <c r="AP54" i="2"/>
  <c r="AO54" i="2"/>
  <c r="AN54" i="2"/>
  <c r="AM54" i="2"/>
  <c r="AK54" i="2"/>
  <c r="AJ54" i="2"/>
  <c r="AI54" i="2"/>
  <c r="AL54" i="2" s="1"/>
  <c r="AQ53" i="2"/>
  <c r="AP53" i="2"/>
  <c r="AO53" i="2"/>
  <c r="AR53" i="2" s="1"/>
  <c r="AI53" i="2"/>
  <c r="AL53" i="2" s="1"/>
  <c r="AQ52" i="2"/>
  <c r="AP52" i="2"/>
  <c r="AR52" i="2" s="1"/>
  <c r="AO52" i="2"/>
  <c r="AI52" i="2"/>
  <c r="AL52" i="2" s="1"/>
  <c r="AR51" i="2"/>
  <c r="AQ51" i="2"/>
  <c r="AP51" i="2"/>
  <c r="AO51" i="2"/>
  <c r="AM51" i="2"/>
  <c r="AK51" i="2"/>
  <c r="AI51" i="2"/>
  <c r="AN51" i="2" s="1"/>
  <c r="AQ50" i="2"/>
  <c r="AP50" i="2"/>
  <c r="AO50" i="2"/>
  <c r="AR50" i="2" s="1"/>
  <c r="AI50" i="2"/>
  <c r="AJ50" i="2" s="1"/>
  <c r="AQ49" i="2"/>
  <c r="AP49" i="2"/>
  <c r="AR49" i="2" s="1"/>
  <c r="AO49" i="2"/>
  <c r="AN49" i="2"/>
  <c r="AM49" i="2"/>
  <c r="AJ49" i="2"/>
  <c r="AI49" i="2"/>
  <c r="AL49" i="2" s="1"/>
  <c r="AQ48" i="2"/>
  <c r="AP48" i="2"/>
  <c r="AO48" i="2"/>
  <c r="AR48" i="2" s="1"/>
  <c r="AI48" i="2"/>
  <c r="AN48" i="2" s="1"/>
  <c r="AQ47" i="2"/>
  <c r="AP47" i="2"/>
  <c r="AO47" i="2"/>
  <c r="AN47" i="2"/>
  <c r="AM47" i="2"/>
  <c r="AK47" i="2"/>
  <c r="AI47" i="2"/>
  <c r="AL47" i="2" s="1"/>
  <c r="AQ46" i="2"/>
  <c r="AP46" i="2"/>
  <c r="AO46" i="2"/>
  <c r="AM46" i="2"/>
  <c r="AJ46" i="2"/>
  <c r="AI46" i="2"/>
  <c r="AN46" i="2" s="1"/>
  <c r="AQ45" i="2"/>
  <c r="AP45" i="2"/>
  <c r="AO45" i="2"/>
  <c r="AI45" i="2"/>
  <c r="AL45" i="2" s="1"/>
  <c r="AQ44" i="2"/>
  <c r="AP44" i="2"/>
  <c r="AO44" i="2"/>
  <c r="AR44" i="2" s="1"/>
  <c r="AI44" i="2"/>
  <c r="AK44" i="2" s="1"/>
  <c r="AQ43" i="2"/>
  <c r="AP43" i="2"/>
  <c r="AO43" i="2"/>
  <c r="AI43" i="2"/>
  <c r="AN43" i="2" s="1"/>
  <c r="AQ42" i="2"/>
  <c r="AP42" i="2"/>
  <c r="AO42" i="2"/>
  <c r="AI42" i="2"/>
  <c r="AJ42" i="2" s="1"/>
  <c r="AQ41" i="2"/>
  <c r="AP41" i="2"/>
  <c r="AO41" i="2"/>
  <c r="AR41" i="2" s="1"/>
  <c r="AL41" i="2"/>
  <c r="AI41" i="2"/>
  <c r="AN41" i="2" s="1"/>
  <c r="AQ40" i="2"/>
  <c r="AP40" i="2"/>
  <c r="AO40" i="2"/>
  <c r="AI40" i="2"/>
  <c r="AN40" i="2" s="1"/>
  <c r="AQ39" i="2"/>
  <c r="AP39" i="2"/>
  <c r="AO39" i="2"/>
  <c r="AM39" i="2"/>
  <c r="AL39" i="2"/>
  <c r="AI39" i="2"/>
  <c r="AK39" i="2" s="1"/>
  <c r="AQ38" i="2"/>
  <c r="AP38" i="2"/>
  <c r="AO38" i="2"/>
  <c r="AI38" i="2"/>
  <c r="AN38" i="2" s="1"/>
  <c r="AQ37" i="2"/>
  <c r="AP37" i="2"/>
  <c r="AO37" i="2"/>
  <c r="AI37" i="2"/>
  <c r="AL37" i="2" s="1"/>
  <c r="AQ36" i="2"/>
  <c r="AP36" i="2"/>
  <c r="AO36" i="2"/>
  <c r="AR36" i="2" s="1"/>
  <c r="AI36" i="2"/>
  <c r="AN36" i="2" s="1"/>
  <c r="AQ35" i="2"/>
  <c r="AP35" i="2"/>
  <c r="AO35" i="2"/>
  <c r="AR35" i="2" s="1"/>
  <c r="AK35" i="2"/>
  <c r="AI35" i="2"/>
  <c r="AN35" i="2" s="1"/>
  <c r="AQ34" i="2"/>
  <c r="AP34" i="2"/>
  <c r="AO34" i="2"/>
  <c r="AR34" i="2" s="1"/>
  <c r="AI34" i="2"/>
  <c r="AJ34" i="2" s="1"/>
  <c r="AQ33" i="2"/>
  <c r="AP33" i="2"/>
  <c r="AO33" i="2"/>
  <c r="AM33" i="2"/>
  <c r="AI33" i="2"/>
  <c r="AN33" i="2" s="1"/>
  <c r="AQ32" i="2"/>
  <c r="AP32" i="2"/>
  <c r="AO32" i="2"/>
  <c r="AI32" i="2"/>
  <c r="AN32" i="2" s="1"/>
  <c r="AQ31" i="2"/>
  <c r="AP31" i="2"/>
  <c r="AO31" i="2"/>
  <c r="AI31" i="2"/>
  <c r="AN31" i="2" s="1"/>
  <c r="AQ30" i="2"/>
  <c r="AP30" i="2"/>
  <c r="AO30" i="2"/>
  <c r="AR30" i="2" s="1"/>
  <c r="AI30" i="2"/>
  <c r="AN30" i="2" s="1"/>
  <c r="AQ29" i="2"/>
  <c r="AP29" i="2"/>
  <c r="AO29" i="2"/>
  <c r="AR29" i="2" s="1"/>
  <c r="AL29" i="2"/>
  <c r="AI29" i="2"/>
  <c r="AJ29" i="2" s="1"/>
  <c r="AQ28" i="2"/>
  <c r="AP28" i="2"/>
  <c r="AR28" i="2" s="1"/>
  <c r="AO28" i="2"/>
  <c r="AI28" i="2"/>
  <c r="AN28" i="2" s="1"/>
  <c r="AQ27" i="2"/>
  <c r="AP27" i="2"/>
  <c r="AO27" i="2"/>
  <c r="AM27" i="2"/>
  <c r="AL27" i="2"/>
  <c r="AK27" i="2"/>
  <c r="AJ27" i="2"/>
  <c r="AI27" i="2"/>
  <c r="AN27" i="2" s="1"/>
  <c r="AQ26" i="2"/>
  <c r="AP26" i="2"/>
  <c r="AO26" i="2"/>
  <c r="AR26" i="2" s="1"/>
  <c r="AJ26" i="2"/>
  <c r="AI26" i="2"/>
  <c r="AN26" i="2" s="1"/>
  <c r="AQ25" i="2"/>
  <c r="AP25" i="2"/>
  <c r="AO25" i="2"/>
  <c r="AR25" i="2" s="1"/>
  <c r="AI25" i="2"/>
  <c r="AN25" i="2" s="1"/>
  <c r="AQ24" i="2"/>
  <c r="AP24" i="2"/>
  <c r="AO24" i="2"/>
  <c r="AK24" i="2"/>
  <c r="AI24" i="2"/>
  <c r="AL24" i="2" s="1"/>
  <c r="AQ23" i="2"/>
  <c r="AP23" i="2"/>
  <c r="AO23" i="2"/>
  <c r="AI23" i="2"/>
  <c r="AN23" i="2" s="1"/>
  <c r="AR22" i="2"/>
  <c r="AQ22" i="2"/>
  <c r="AP22" i="2"/>
  <c r="AO22" i="2"/>
  <c r="AI22" i="2"/>
  <c r="AN22" i="2" s="1"/>
  <c r="AQ21" i="2"/>
  <c r="AP21" i="2"/>
  <c r="AO21" i="2"/>
  <c r="AR21" i="2" s="1"/>
  <c r="AN21" i="2"/>
  <c r="AL21" i="2"/>
  <c r="AK21" i="2"/>
  <c r="AI21" i="2"/>
  <c r="AJ21" i="2" s="1"/>
  <c r="AQ20" i="2"/>
  <c r="AP20" i="2"/>
  <c r="AO20" i="2"/>
  <c r="AI20" i="2"/>
  <c r="AN20" i="2" s="1"/>
  <c r="AQ19" i="2"/>
  <c r="AP19" i="2"/>
  <c r="AO19" i="2"/>
  <c r="AL19" i="2"/>
  <c r="AJ19" i="2"/>
  <c r="AI19" i="2"/>
  <c r="AN19" i="2" s="1"/>
  <c r="AQ18" i="2"/>
  <c r="AP18" i="2"/>
  <c r="AO18" i="2"/>
  <c r="AI18" i="2"/>
  <c r="AN18" i="2" s="1"/>
  <c r="AQ17" i="2"/>
  <c r="AP17" i="2"/>
  <c r="AO17" i="2"/>
  <c r="AI17" i="2"/>
  <c r="AN17" i="2" s="1"/>
  <c r="AQ16" i="2"/>
  <c r="AP16" i="2"/>
  <c r="AR16" i="2" s="1"/>
  <c r="AO16" i="2"/>
  <c r="AN16" i="2"/>
  <c r="AM16" i="2"/>
  <c r="AK16" i="2"/>
  <c r="AJ16" i="2"/>
  <c r="AI16" i="2"/>
  <c r="AL16" i="2" s="1"/>
  <c r="AQ15" i="2"/>
  <c r="AP15" i="2"/>
  <c r="AO15" i="2"/>
  <c r="AR15" i="2" s="1"/>
  <c r="AL15" i="2"/>
  <c r="AI15" i="2"/>
  <c r="AN15" i="2" s="1"/>
  <c r="AQ14" i="2"/>
  <c r="AP14" i="2"/>
  <c r="AO14" i="2"/>
  <c r="AR14" i="2" s="1"/>
  <c r="AI14" i="2"/>
  <c r="AN14" i="2" s="1"/>
  <c r="AQ13" i="2"/>
  <c r="AP13" i="2"/>
  <c r="AO13" i="2"/>
  <c r="AI13" i="2"/>
  <c r="AJ13" i="2" s="1"/>
  <c r="AQ12" i="2"/>
  <c r="AP12" i="2"/>
  <c r="AO12" i="2"/>
  <c r="AI12" i="2"/>
  <c r="AM12" i="2" s="1"/>
  <c r="AQ11" i="2"/>
  <c r="AP11" i="2"/>
  <c r="AR11" i="2" s="1"/>
  <c r="AO11" i="2"/>
  <c r="AM11" i="2"/>
  <c r="AL11" i="2"/>
  <c r="AK11" i="2"/>
  <c r="AJ11" i="2"/>
  <c r="AI11" i="2"/>
  <c r="AN11" i="2" s="1"/>
  <c r="AQ10" i="2"/>
  <c r="AP10" i="2"/>
  <c r="AO10" i="2"/>
  <c r="AR10" i="2" s="1"/>
  <c r="AL10" i="2"/>
  <c r="AJ10" i="2"/>
  <c r="AI10" i="2"/>
  <c r="AM10" i="2" s="1"/>
  <c r="AQ9" i="2"/>
  <c r="AP9" i="2"/>
  <c r="AO9" i="2"/>
  <c r="AK9" i="2"/>
  <c r="AI9" i="2"/>
  <c r="AN9" i="2" s="1"/>
  <c r="AQ8" i="2"/>
  <c r="AP8" i="2"/>
  <c r="AO8" i="2"/>
  <c r="AI8" i="2"/>
  <c r="AL8" i="2" s="1"/>
  <c r="AQ7" i="2"/>
  <c r="AP7" i="2"/>
  <c r="AO7" i="2"/>
  <c r="AM7" i="2"/>
  <c r="AL7" i="2"/>
  <c r="AK7" i="2"/>
  <c r="AJ7" i="2"/>
  <c r="AI7" i="2"/>
  <c r="AN7" i="2" s="1"/>
  <c r="AR6" i="2"/>
  <c r="AQ6" i="2"/>
  <c r="AP6" i="2"/>
  <c r="AO6" i="2"/>
  <c r="AI6" i="2"/>
  <c r="AN6" i="2" s="1"/>
  <c r="AQ5" i="2"/>
  <c r="AP5" i="2"/>
  <c r="AO5" i="2"/>
  <c r="AR5" i="2" s="1"/>
  <c r="AL5" i="2"/>
  <c r="AI5" i="2"/>
  <c r="AJ5" i="2" s="1"/>
  <c r="AQ4" i="2"/>
  <c r="AP4" i="2"/>
  <c r="AO4" i="2"/>
  <c r="AI4" i="2"/>
  <c r="AM4" i="2" s="1"/>
  <c r="AQ3" i="2"/>
  <c r="AP3" i="2"/>
  <c r="AO3" i="2"/>
  <c r="AI3" i="2"/>
  <c r="AM3" i="2" s="1"/>
  <c r="AJ23" i="2" l="1"/>
  <c r="AL34" i="2"/>
  <c r="AR3" i="2"/>
  <c r="AR8" i="2"/>
  <c r="AL26" i="2"/>
  <c r="AJ35" i="2"/>
  <c r="AM38" i="2"/>
  <c r="AR43" i="2"/>
  <c r="AJ51" i="2"/>
  <c r="AK58" i="2"/>
  <c r="AR74" i="2"/>
  <c r="AR101" i="2"/>
  <c r="AK115" i="2"/>
  <c r="AJ120" i="2"/>
  <c r="AR133" i="2"/>
  <c r="AL138" i="2"/>
  <c r="AR146" i="2"/>
  <c r="AK155" i="2"/>
  <c r="AR157" i="2"/>
  <c r="AR166" i="2"/>
  <c r="AM173" i="2"/>
  <c r="AR188" i="2"/>
  <c r="AK193" i="2"/>
  <c r="AR200" i="2"/>
  <c r="AK218" i="2"/>
  <c r="AK233" i="2"/>
  <c r="AR241" i="2"/>
  <c r="AR259" i="2"/>
  <c r="AN289" i="2"/>
  <c r="AK19" i="2"/>
  <c r="AJ24" i="2"/>
  <c r="AK29" i="2"/>
  <c r="AR32" i="2"/>
  <c r="AM35" i="2"/>
  <c r="AJ41" i="2"/>
  <c r="AL46" i="2"/>
  <c r="AL51" i="2"/>
  <c r="AM58" i="2"/>
  <c r="AJ67" i="2"/>
  <c r="AM70" i="2"/>
  <c r="AK80" i="2"/>
  <c r="AJ88" i="2"/>
  <c r="AJ93" i="2"/>
  <c r="AR95" i="2"/>
  <c r="AR109" i="2"/>
  <c r="AM115" i="2"/>
  <c r="AM118" i="2"/>
  <c r="AL120" i="2"/>
  <c r="AR127" i="2"/>
  <c r="AN138" i="2"/>
  <c r="AJ149" i="2"/>
  <c r="AK151" i="2"/>
  <c r="AR155" i="2"/>
  <c r="AM171" i="2"/>
  <c r="AR173" i="2"/>
  <c r="AM181" i="2"/>
  <c r="AR186" i="2"/>
  <c r="AN193" i="2"/>
  <c r="AR196" i="2"/>
  <c r="AN216" i="2"/>
  <c r="AR218" i="2"/>
  <c r="AL224" i="2"/>
  <c r="AK271" i="2"/>
  <c r="AK292" i="2"/>
  <c r="AJ294" i="2"/>
  <c r="AR299" i="2"/>
  <c r="AR4" i="2"/>
  <c r="AR9" i="2"/>
  <c r="AM19" i="2"/>
  <c r="AM24" i="2"/>
  <c r="AN29" i="2"/>
  <c r="AM41" i="2"/>
  <c r="AL44" i="2"/>
  <c r="AR46" i="2"/>
  <c r="AK49" i="2"/>
  <c r="AK56" i="2"/>
  <c r="AR58" i="2"/>
  <c r="AK61" i="2"/>
  <c r="AR64" i="2"/>
  <c r="AM67" i="2"/>
  <c r="AK78" i="2"/>
  <c r="AM80" i="2"/>
  <c r="AM93" i="2"/>
  <c r="AJ102" i="2"/>
  <c r="AJ113" i="2"/>
  <c r="AR118" i="2"/>
  <c r="AK123" i="2"/>
  <c r="AK125" i="2"/>
  <c r="AR138" i="2"/>
  <c r="AR141" i="2"/>
  <c r="AJ147" i="2"/>
  <c r="AM149" i="2"/>
  <c r="AN151" i="2"/>
  <c r="AJ167" i="2"/>
  <c r="AK169" i="2"/>
  <c r="AR176" i="2"/>
  <c r="AJ189" i="2"/>
  <c r="AM191" i="2"/>
  <c r="AK201" i="2"/>
  <c r="AJ203" i="2"/>
  <c r="AR209" i="2"/>
  <c r="AL212" i="2"/>
  <c r="AL214" i="2"/>
  <c r="AR224" i="2"/>
  <c r="AK249" i="2"/>
  <c r="AK255" i="2"/>
  <c r="AR279" i="2"/>
  <c r="AR287" i="2"/>
  <c r="AM292" i="2"/>
  <c r="AR294" i="2"/>
  <c r="AM297" i="2"/>
  <c r="AJ302" i="2"/>
  <c r="AM44" i="2"/>
  <c r="AL78" i="2"/>
  <c r="AR80" i="2"/>
  <c r="AK102" i="2"/>
  <c r="AM113" i="2"/>
  <c r="AR136" i="2"/>
  <c r="AK147" i="2"/>
  <c r="AR151" i="2"/>
  <c r="AK167" i="2"/>
  <c r="AK189" i="2"/>
  <c r="AL201" i="2"/>
  <c r="AR203" i="2"/>
  <c r="AM212" i="2"/>
  <c r="AM255" i="2"/>
  <c r="AR19" i="2"/>
  <c r="AN78" i="2"/>
  <c r="AL102" i="2"/>
  <c r="AN113" i="2"/>
  <c r="AL147" i="2"/>
  <c r="AM167" i="2"/>
  <c r="AL189" i="2"/>
  <c r="AM201" i="2"/>
  <c r="AN212" i="2"/>
  <c r="AJ277" i="2"/>
  <c r="AJ285" i="2"/>
  <c r="AK300" i="2"/>
  <c r="AN24" i="2"/>
  <c r="AJ15" i="2"/>
  <c r="AK17" i="2"/>
  <c r="AK5" i="2"/>
  <c r="AR7" i="2"/>
  <c r="AR12" i="2"/>
  <c r="AK15" i="2"/>
  <c r="AR17" i="2"/>
  <c r="AR24" i="2"/>
  <c r="AR33" i="2"/>
  <c r="AR39" i="2"/>
  <c r="AR56" i="2"/>
  <c r="AR61" i="2"/>
  <c r="AM65" i="2"/>
  <c r="AJ71" i="2"/>
  <c r="AJ76" i="2"/>
  <c r="AR78" i="2"/>
  <c r="AK83" i="2"/>
  <c r="AR93" i="2"/>
  <c r="AK96" i="2"/>
  <c r="AM102" i="2"/>
  <c r="AR107" i="2"/>
  <c r="AR113" i="2"/>
  <c r="AR123" i="2"/>
  <c r="AK128" i="2"/>
  <c r="AK130" i="2"/>
  <c r="AJ145" i="2"/>
  <c r="AN147" i="2"/>
  <c r="AL156" i="2"/>
  <c r="AR162" i="2"/>
  <c r="AK165" i="2"/>
  <c r="AN167" i="2"/>
  <c r="AM189" i="2"/>
  <c r="AM194" i="2"/>
  <c r="AK197" i="2"/>
  <c r="AR212" i="2"/>
  <c r="AJ217" i="2"/>
  <c r="AR219" i="2"/>
  <c r="AM222" i="2"/>
  <c r="AL240" i="2"/>
  <c r="AR255" i="2"/>
  <c r="AR266" i="2"/>
  <c r="AJ269" i="2"/>
  <c r="AK277" i="2"/>
  <c r="AK285" i="2"/>
  <c r="AR290" i="2"/>
  <c r="AL300" i="2"/>
  <c r="AK217" i="2"/>
  <c r="AM240" i="2"/>
  <c r="AK269" i="2"/>
  <c r="AM295" i="2"/>
  <c r="AM300" i="2"/>
  <c r="AJ137" i="2"/>
  <c r="AR159" i="2"/>
  <c r="AN165" i="2"/>
  <c r="AR167" i="2"/>
  <c r="AL172" i="2"/>
  <c r="AK177" i="2"/>
  <c r="AR187" i="2"/>
  <c r="AN197" i="2"/>
  <c r="AK204" i="2"/>
  <c r="AM217" i="2"/>
  <c r="AR225" i="2"/>
  <c r="AL232" i="2"/>
  <c r="AJ238" i="2"/>
  <c r="AR240" i="2"/>
  <c r="AJ243" i="2"/>
  <c r="AR272" i="2"/>
  <c r="AR277" i="2"/>
  <c r="AR285" i="2"/>
  <c r="AN300" i="2"/>
  <c r="AN5" i="2"/>
  <c r="AK13" i="2"/>
  <c r="AK25" i="2"/>
  <c r="AJ150" i="2"/>
  <c r="AL204" i="2"/>
  <c r="AN217" i="2"/>
  <c r="AR264" i="2"/>
  <c r="AR269" i="2"/>
  <c r="AJ3" i="2"/>
  <c r="AK150" i="2"/>
  <c r="AJ175" i="2"/>
  <c r="AJ185" i="2"/>
  <c r="AN204" i="2"/>
  <c r="AJ213" i="2"/>
  <c r="AR65" i="2"/>
  <c r="AL13" i="2"/>
  <c r="AJ18" i="2"/>
  <c r="AM34" i="2"/>
  <c r="AJ40" i="2"/>
  <c r="AL50" i="2"/>
  <c r="AM117" i="2"/>
  <c r="AJ124" i="2"/>
  <c r="AK3" i="2"/>
  <c r="AN13" i="2"/>
  <c r="AL23" i="2"/>
  <c r="AK40" i="2"/>
  <c r="AN45" i="2"/>
  <c r="AR47" i="2"/>
  <c r="AN52" i="2"/>
  <c r="AL66" i="2"/>
  <c r="AK74" i="2"/>
  <c r="AM79" i="2"/>
  <c r="AM87" i="2"/>
  <c r="AK92" i="2"/>
  <c r="AJ101" i="2"/>
  <c r="AK106" i="2"/>
  <c r="AN108" i="2"/>
  <c r="AK124" i="2"/>
  <c r="AL135" i="2"/>
  <c r="AL140" i="2"/>
  <c r="AM150" i="2"/>
  <c r="AR154" i="2"/>
  <c r="AK168" i="2"/>
  <c r="AK175" i="2"/>
  <c r="AR180" i="2"/>
  <c r="AN185" i="2"/>
  <c r="AJ202" i="2"/>
  <c r="AL213" i="2"/>
  <c r="AM220" i="2"/>
  <c r="AM238" i="2"/>
  <c r="AK248" i="2"/>
  <c r="AJ259" i="2"/>
  <c r="AK267" i="2"/>
  <c r="AK281" i="2"/>
  <c r="AJ289" i="2"/>
  <c r="AM20" i="2"/>
  <c r="AK42" i="2"/>
  <c r="AJ81" i="2"/>
  <c r="AJ45" i="2"/>
  <c r="AR128" i="2"/>
  <c r="AR20" i="2"/>
  <c r="AK23" i="2"/>
  <c r="AM81" i="2"/>
  <c r="AR89" i="2"/>
  <c r="AK8" i="2"/>
  <c r="AL18" i="2"/>
  <c r="AL3" i="2"/>
  <c r="AM8" i="2"/>
  <c r="AR13" i="2"/>
  <c r="AR18" i="2"/>
  <c r="AM23" i="2"/>
  <c r="AM28" i="2"/>
  <c r="AR31" i="2"/>
  <c r="AR37" i="2"/>
  <c r="AM40" i="2"/>
  <c r="AR42" i="2"/>
  <c r="AR45" i="2"/>
  <c r="AJ55" i="2"/>
  <c r="AJ60" i="2"/>
  <c r="AM66" i="2"/>
  <c r="AM74" i="2"/>
  <c r="AR79" i="2"/>
  <c r="AK101" i="2"/>
  <c r="AL103" i="2"/>
  <c r="AL106" i="2"/>
  <c r="AR108" i="2"/>
  <c r="AL124" i="2"/>
  <c r="AJ133" i="2"/>
  <c r="AM135" i="2"/>
  <c r="AM140" i="2"/>
  <c r="AR150" i="2"/>
  <c r="AL168" i="2"/>
  <c r="AM175" i="2"/>
  <c r="AR185" i="2"/>
  <c r="AR195" i="2"/>
  <c r="AL202" i="2"/>
  <c r="AN220" i="2"/>
  <c r="AR226" i="2"/>
  <c r="AK241" i="2"/>
  <c r="AL248" i="2"/>
  <c r="AK259" i="2"/>
  <c r="AM267" i="2"/>
  <c r="AK273" i="2"/>
  <c r="AL281" i="2"/>
  <c r="AK289" i="2"/>
  <c r="AR9" i="4"/>
  <c r="AI9" i="4" s="1"/>
  <c r="AN9" i="4" s="1"/>
  <c r="AR27" i="2"/>
  <c r="AM42" i="2"/>
  <c r="AK81" i="2"/>
  <c r="AJ87" i="2"/>
  <c r="AJ8" i="2"/>
  <c r="AN42" i="2"/>
  <c r="AK45" i="2"/>
  <c r="AM52" i="2"/>
  <c r="AK87" i="2"/>
  <c r="AR96" i="2"/>
  <c r="AN8" i="2"/>
  <c r="AR23" i="2"/>
  <c r="AR40" i="2"/>
  <c r="AR66" i="2"/>
  <c r="AN74" i="2"/>
  <c r="AR84" i="2"/>
  <c r="AM101" i="2"/>
  <c r="AM106" i="2"/>
  <c r="AM124" i="2"/>
  <c r="AN135" i="2"/>
  <c r="AN140" i="2"/>
  <c r="AN175" i="2"/>
  <c r="AM248" i="2"/>
  <c r="AM259" i="2"/>
  <c r="AN267" i="2"/>
  <c r="AM281" i="2"/>
  <c r="AL289" i="2"/>
  <c r="AM15" i="2"/>
  <c r="AK52" i="2"/>
  <c r="AN101" i="2"/>
  <c r="AN106" i="2"/>
  <c r="AR143" i="2"/>
  <c r="AJ155" i="2"/>
  <c r="AJ166" i="2"/>
  <c r="AR168" i="2"/>
  <c r="AL173" i="2"/>
  <c r="AR190" i="2"/>
  <c r="AJ193" i="2"/>
  <c r="AR208" i="2"/>
  <c r="AR230" i="2"/>
  <c r="AR248" i="2"/>
  <c r="AK257" i="2"/>
  <c r="AN259" i="2"/>
  <c r="AR267" i="2"/>
  <c r="AN281" i="2"/>
  <c r="AR296" i="2"/>
  <c r="AR85" i="2"/>
  <c r="AR104" i="2"/>
  <c r="AR110" i="2"/>
  <c r="AM132" i="2"/>
  <c r="AL132" i="2"/>
  <c r="AN148" i="2"/>
  <c r="AM148" i="2"/>
  <c r="AL148" i="2"/>
  <c r="AK148" i="2"/>
  <c r="AJ148" i="2"/>
  <c r="AN174" i="2"/>
  <c r="AJ174" i="2"/>
  <c r="AM174" i="2"/>
  <c r="AL174" i="2"/>
  <c r="AL179" i="2"/>
  <c r="AN179" i="2"/>
  <c r="AJ179" i="2"/>
  <c r="AK179" i="2"/>
  <c r="AJ82" i="2"/>
  <c r="AN82" i="2"/>
  <c r="AN206" i="2"/>
  <c r="AJ206" i="2"/>
  <c r="AL206" i="2"/>
  <c r="AK206" i="2"/>
  <c r="AL231" i="2"/>
  <c r="AJ231" i="2"/>
  <c r="AN231" i="2"/>
  <c r="AM231" i="2"/>
  <c r="AM5" i="2"/>
  <c r="AK10" i="2"/>
  <c r="AM13" i="2"/>
  <c r="AK18" i="2"/>
  <c r="AM21" i="2"/>
  <c r="AK26" i="2"/>
  <c r="AM29" i="2"/>
  <c r="AJ31" i="2"/>
  <c r="AN34" i="2"/>
  <c r="AJ36" i="2"/>
  <c r="AN39" i="2"/>
  <c r="AK41" i="2"/>
  <c r="AN44" i="2"/>
  <c r="AK46" i="2"/>
  <c r="AR54" i="2"/>
  <c r="AJ63" i="2"/>
  <c r="AN66" i="2"/>
  <c r="AJ68" i="2"/>
  <c r="AN71" i="2"/>
  <c r="AK73" i="2"/>
  <c r="AN76" i="2"/>
  <c r="AM78" i="2"/>
  <c r="AK82" i="2"/>
  <c r="AM99" i="2"/>
  <c r="AL99" i="2"/>
  <c r="AR117" i="2"/>
  <c r="AN126" i="2"/>
  <c r="AM126" i="2"/>
  <c r="AL126" i="2"/>
  <c r="AK126" i="2"/>
  <c r="AK132" i="2"/>
  <c r="AM206" i="2"/>
  <c r="AK231" i="2"/>
  <c r="AK31" i="2"/>
  <c r="AJ160" i="2"/>
  <c r="AN160" i="2"/>
  <c r="AL160" i="2"/>
  <c r="AM26" i="2"/>
  <c r="AL31" i="2"/>
  <c r="AL36" i="2"/>
  <c r="AJ43" i="2"/>
  <c r="AJ48" i="2"/>
  <c r="AJ53" i="2"/>
  <c r="AL63" i="2"/>
  <c r="AL68" i="2"/>
  <c r="AJ75" i="2"/>
  <c r="AM82" i="2"/>
  <c r="AL84" i="2"/>
  <c r="AJ86" i="2"/>
  <c r="AJ105" i="2"/>
  <c r="AK122" i="2"/>
  <c r="AK160" i="2"/>
  <c r="AN237" i="2"/>
  <c r="AM237" i="2"/>
  <c r="AL237" i="2"/>
  <c r="AK237" i="2"/>
  <c r="AJ237" i="2"/>
  <c r="AM18" i="2"/>
  <c r="AJ4" i="2"/>
  <c r="AN10" i="2"/>
  <c r="AJ12" i="2"/>
  <c r="AJ20" i="2"/>
  <c r="AJ28" i="2"/>
  <c r="AM31" i="2"/>
  <c r="AJ33" i="2"/>
  <c r="AM36" i="2"/>
  <c r="AJ38" i="2"/>
  <c r="AK43" i="2"/>
  <c r="AK48" i="2"/>
  <c r="AK53" i="2"/>
  <c r="AM63" i="2"/>
  <c r="AJ65" i="2"/>
  <c r="AM68" i="2"/>
  <c r="AJ70" i="2"/>
  <c r="AK75" i="2"/>
  <c r="AM84" i="2"/>
  <c r="AK86" i="2"/>
  <c r="AN99" i="2"/>
  <c r="AJ103" i="2"/>
  <c r="AK105" i="2"/>
  <c r="AL109" i="2"/>
  <c r="AN109" i="2"/>
  <c r="AM109" i="2"/>
  <c r="AN137" i="2"/>
  <c r="AM137" i="2"/>
  <c r="AL141" i="2"/>
  <c r="AN141" i="2"/>
  <c r="AM141" i="2"/>
  <c r="AK141" i="2"/>
  <c r="AN144" i="2"/>
  <c r="AL144" i="2"/>
  <c r="AK144" i="2"/>
  <c r="AJ144" i="2"/>
  <c r="AM160" i="2"/>
  <c r="AK36" i="2"/>
  <c r="AK63" i="2"/>
  <c r="AK12" i="2"/>
  <c r="AL48" i="2"/>
  <c r="AM53" i="2"/>
  <c r="AJ90" i="2"/>
  <c r="AL90" i="2"/>
  <c r="AL105" i="2"/>
  <c r="AK139" i="2"/>
  <c r="AJ139" i="2"/>
  <c r="AJ180" i="2"/>
  <c r="AN180" i="2"/>
  <c r="AM180" i="2"/>
  <c r="AL180" i="2"/>
  <c r="AK180" i="2"/>
  <c r="AK84" i="2"/>
  <c r="AJ84" i="2"/>
  <c r="AN111" i="2"/>
  <c r="AL111" i="2"/>
  <c r="AK111" i="2"/>
  <c r="AJ111" i="2"/>
  <c r="AK4" i="2"/>
  <c r="AK20" i="2"/>
  <c r="AK28" i="2"/>
  <c r="AK33" i="2"/>
  <c r="AK38" i="2"/>
  <c r="AL43" i="2"/>
  <c r="AK65" i="2"/>
  <c r="AN68" i="2"/>
  <c r="AK70" i="2"/>
  <c r="AL75" i="2"/>
  <c r="AL86" i="2"/>
  <c r="AL4" i="2"/>
  <c r="AJ9" i="2"/>
  <c r="AL12" i="2"/>
  <c r="AJ17" i="2"/>
  <c r="AL20" i="2"/>
  <c r="AJ25" i="2"/>
  <c r="AL28" i="2"/>
  <c r="AL33" i="2"/>
  <c r="AL38" i="2"/>
  <c r="AM43" i="2"/>
  <c r="AM48" i="2"/>
  <c r="AK50" i="2"/>
  <c r="AN53" i="2"/>
  <c r="AK55" i="2"/>
  <c r="AK60" i="2"/>
  <c r="AL65" i="2"/>
  <c r="AL70" i="2"/>
  <c r="AM75" i="2"/>
  <c r="AL77" i="2"/>
  <c r="AN77" i="2"/>
  <c r="AM77" i="2"/>
  <c r="AK79" i="2"/>
  <c r="AJ79" i="2"/>
  <c r="AM86" i="2"/>
  <c r="AK88" i="2"/>
  <c r="AK90" i="2"/>
  <c r="AJ92" i="2"/>
  <c r="AM103" i="2"/>
  <c r="AN105" i="2"/>
  <c r="AL107" i="2"/>
  <c r="AK109" i="2"/>
  <c r="AM127" i="2"/>
  <c r="AL127" i="2"/>
  <c r="AK137" i="2"/>
  <c r="AL139" i="2"/>
  <c r="AL207" i="2"/>
  <c r="AN207" i="2"/>
  <c r="AM207" i="2"/>
  <c r="AK207" i="2"/>
  <c r="AJ207" i="2"/>
  <c r="AN229" i="2"/>
  <c r="AM229" i="2"/>
  <c r="AL229" i="2"/>
  <c r="AK229" i="2"/>
  <c r="AL94" i="2"/>
  <c r="AK94" i="2"/>
  <c r="AN116" i="2"/>
  <c r="AL116" i="2"/>
  <c r="AK116" i="2"/>
  <c r="AJ116" i="2"/>
  <c r="AN158" i="2"/>
  <c r="AJ158" i="2"/>
  <c r="AL158" i="2"/>
  <c r="AJ6" i="2"/>
  <c r="AL9" i="2"/>
  <c r="AM50" i="2"/>
  <c r="AM55" i="2"/>
  <c r="AJ57" i="2"/>
  <c r="AM60" i="2"/>
  <c r="AJ62" i="2"/>
  <c r="AM88" i="2"/>
  <c r="AN90" i="2"/>
  <c r="AL92" i="2"/>
  <c r="AJ94" i="2"/>
  <c r="AN107" i="2"/>
  <c r="AN112" i="2"/>
  <c r="AJ112" i="2"/>
  <c r="AK114" i="2"/>
  <c r="AM116" i="2"/>
  <c r="AK127" i="2"/>
  <c r="AN131" i="2"/>
  <c r="AM131" i="2"/>
  <c r="AL131" i="2"/>
  <c r="AN139" i="2"/>
  <c r="AK158" i="2"/>
  <c r="AM161" i="2"/>
  <c r="AN161" i="2"/>
  <c r="AL161" i="2"/>
  <c r="AK161" i="2"/>
  <c r="AJ161" i="2"/>
  <c r="AN4" i="2"/>
  <c r="AN12" i="2"/>
  <c r="AJ14" i="2"/>
  <c r="AL17" i="2"/>
  <c r="AJ22" i="2"/>
  <c r="AL25" i="2"/>
  <c r="AJ30" i="2"/>
  <c r="D21" i="3"/>
  <c r="AK6" i="2"/>
  <c r="AM9" i="2"/>
  <c r="AK14" i="2"/>
  <c r="AM17" i="2"/>
  <c r="AK22" i="2"/>
  <c r="AM25" i="2"/>
  <c r="AK30" i="2"/>
  <c r="AL35" i="2"/>
  <c r="AR38" i="2"/>
  <c r="AL40" i="2"/>
  <c r="AM45" i="2"/>
  <c r="AJ47" i="2"/>
  <c r="AN50" i="2"/>
  <c r="AJ52" i="2"/>
  <c r="AK57" i="2"/>
  <c r="AK62" i="2"/>
  <c r="AL67" i="2"/>
  <c r="AR70" i="2"/>
  <c r="AL72" i="2"/>
  <c r="AN79" i="2"/>
  <c r="AL81" i="2"/>
  <c r="AJ83" i="2"/>
  <c r="AR90" i="2"/>
  <c r="AM92" i="2"/>
  <c r="AM94" i="2"/>
  <c r="AJ98" i="2"/>
  <c r="AK98" i="2"/>
  <c r="AK112" i="2"/>
  <c r="AL114" i="2"/>
  <c r="AN127" i="2"/>
  <c r="AN142" i="2"/>
  <c r="AM142" i="2"/>
  <c r="AM158" i="2"/>
  <c r="AJ164" i="2"/>
  <c r="AN164" i="2"/>
  <c r="AM164" i="2"/>
  <c r="AK164" i="2"/>
  <c r="AL14" i="2"/>
  <c r="AL22" i="2"/>
  <c r="AL30" i="2"/>
  <c r="AL57" i="2"/>
  <c r="AL62" i="2"/>
  <c r="AN94" i="2"/>
  <c r="AN178" i="2"/>
  <c r="AM178" i="2"/>
  <c r="AL178" i="2"/>
  <c r="AK178" i="2"/>
  <c r="AJ178" i="2"/>
  <c r="AJ208" i="2"/>
  <c r="AK208" i="2"/>
  <c r="AM208" i="2"/>
  <c r="AL6" i="2"/>
  <c r="AM6" i="2"/>
  <c r="AM14" i="2"/>
  <c r="AM22" i="2"/>
  <c r="AM30" i="2"/>
  <c r="AJ32" i="2"/>
  <c r="AJ37" i="2"/>
  <c r="AL42" i="2"/>
  <c r="AM57" i="2"/>
  <c r="AJ59" i="2"/>
  <c r="AM62" i="2"/>
  <c r="AJ64" i="2"/>
  <c r="AJ69" i="2"/>
  <c r="AL74" i="2"/>
  <c r="AL83" i="2"/>
  <c r="AJ85" i="2"/>
  <c r="AM98" i="2"/>
  <c r="AK100" i="2"/>
  <c r="AJ110" i="2"/>
  <c r="AM112" i="2"/>
  <c r="AK142" i="2"/>
  <c r="AL208" i="2"/>
  <c r="AR223" i="2"/>
  <c r="AJ122" i="2"/>
  <c r="AM122" i="2"/>
  <c r="AL122" i="2"/>
  <c r="AK32" i="2"/>
  <c r="AK37" i="2"/>
  <c r="AK59" i="2"/>
  <c r="AK64" i="2"/>
  <c r="AK69" i="2"/>
  <c r="AK85" i="2"/>
  <c r="AN104" i="2"/>
  <c r="AM104" i="2"/>
  <c r="AL104" i="2"/>
  <c r="AK108" i="2"/>
  <c r="AJ108" i="2"/>
  <c r="AK110" i="2"/>
  <c r="AR112" i="2"/>
  <c r="AN121" i="2"/>
  <c r="AM121" i="2"/>
  <c r="AL121" i="2"/>
  <c r="AK121" i="2"/>
  <c r="AJ176" i="2"/>
  <c r="AN176" i="2"/>
  <c r="AM176" i="2"/>
  <c r="AL176" i="2"/>
  <c r="AR183" i="2"/>
  <c r="AN208" i="2"/>
  <c r="AJ260" i="2"/>
  <c r="AN260" i="2"/>
  <c r="AM260" i="2"/>
  <c r="AL260" i="2"/>
  <c r="AK260" i="2"/>
  <c r="AL32" i="2"/>
  <c r="AM37" i="2"/>
  <c r="AJ39" i="2"/>
  <c r="AL59" i="2"/>
  <c r="AL64" i="2"/>
  <c r="AM85" i="2"/>
  <c r="AL89" i="2"/>
  <c r="AK89" i="2"/>
  <c r="AL110" i="2"/>
  <c r="AL117" i="2"/>
  <c r="AJ117" i="2"/>
  <c r="AN162" i="2"/>
  <c r="AM162" i="2"/>
  <c r="AL162" i="2"/>
  <c r="AJ162" i="2"/>
  <c r="AJ114" i="2"/>
  <c r="AN114" i="2"/>
  <c r="AJ44" i="2"/>
  <c r="AM69" i="2"/>
  <c r="AN3" i="2"/>
  <c r="C17" i="3" s="1"/>
  <c r="AM32" i="2"/>
  <c r="AK34" i="2"/>
  <c r="AN37" i="2"/>
  <c r="F7" i="3" s="1"/>
  <c r="AM64" i="2"/>
  <c r="AK66" i="2"/>
  <c r="AN69" i="2"/>
  <c r="AN85" i="2"/>
  <c r="AL87" i="2"/>
  <c r="AJ89" i="2"/>
  <c r="AR100" i="2"/>
  <c r="AK104" i="2"/>
  <c r="AM108" i="2"/>
  <c r="AN110" i="2"/>
  <c r="AK117" i="2"/>
  <c r="AN136" i="2"/>
  <c r="AM136" i="2"/>
  <c r="AL136" i="2"/>
  <c r="AL159" i="2"/>
  <c r="AN159" i="2"/>
  <c r="AM159" i="2"/>
  <c r="AK159" i="2"/>
  <c r="AJ159" i="2"/>
  <c r="AK162" i="2"/>
  <c r="AR171" i="2"/>
  <c r="AL227" i="2"/>
  <c r="AN227" i="2"/>
  <c r="AM227" i="2"/>
  <c r="AK227" i="2"/>
  <c r="AJ227" i="2"/>
  <c r="AJ236" i="2"/>
  <c r="AK236" i="2"/>
  <c r="AM236" i="2"/>
  <c r="AK166" i="2"/>
  <c r="AJ168" i="2"/>
  <c r="AN168" i="2"/>
  <c r="AR175" i="2"/>
  <c r="AK185" i="2"/>
  <c r="AL223" i="2"/>
  <c r="AJ223" i="2"/>
  <c r="AK223" i="2"/>
  <c r="AL225" i="2"/>
  <c r="AN236" i="2"/>
  <c r="AN250" i="2"/>
  <c r="AL250" i="2"/>
  <c r="AM250" i="2"/>
  <c r="AK250" i="2"/>
  <c r="AN280" i="2"/>
  <c r="AJ280" i="2"/>
  <c r="AM280" i="2"/>
  <c r="AL280" i="2"/>
  <c r="AK280" i="2"/>
  <c r="AN288" i="2"/>
  <c r="AJ288" i="2"/>
  <c r="AM288" i="2"/>
  <c r="AL288" i="2"/>
  <c r="AK288" i="2"/>
  <c r="AR160" i="2"/>
  <c r="AL166" i="2"/>
  <c r="AN170" i="2"/>
  <c r="AK170" i="2"/>
  <c r="AL185" i="2"/>
  <c r="AL195" i="2"/>
  <c r="AN195" i="2"/>
  <c r="AJ195" i="2"/>
  <c r="AN221" i="2"/>
  <c r="AJ221" i="2"/>
  <c r="AL221" i="2"/>
  <c r="AM225" i="2"/>
  <c r="AN272" i="2"/>
  <c r="AJ272" i="2"/>
  <c r="AM272" i="2"/>
  <c r="AL272" i="2"/>
  <c r="AK272" i="2"/>
  <c r="AR164" i="2"/>
  <c r="AM166" i="2"/>
  <c r="AJ191" i="2"/>
  <c r="AK195" i="2"/>
  <c r="AN213" i="2"/>
  <c r="AK213" i="2"/>
  <c r="AK221" i="2"/>
  <c r="AN223" i="2"/>
  <c r="AN225" i="2"/>
  <c r="AN246" i="2"/>
  <c r="AJ246" i="2"/>
  <c r="AN264" i="2"/>
  <c r="AJ264" i="2"/>
  <c r="AM264" i="2"/>
  <c r="AL264" i="2"/>
  <c r="AK264" i="2"/>
  <c r="AN7" i="4"/>
  <c r="AM7" i="4"/>
  <c r="AL7" i="4"/>
  <c r="AK7" i="4"/>
  <c r="AJ7" i="4"/>
  <c r="AL211" i="2"/>
  <c r="AK211" i="2"/>
  <c r="AL219" i="2"/>
  <c r="AJ219" i="2"/>
  <c r="AM219" i="2"/>
  <c r="AN234" i="2"/>
  <c r="AL234" i="2"/>
  <c r="AJ234" i="2"/>
  <c r="AM234" i="2"/>
  <c r="AJ244" i="2"/>
  <c r="AL244" i="2"/>
  <c r="AN256" i="2"/>
  <c r="AJ256" i="2"/>
  <c r="AM256" i="2"/>
  <c r="AL256" i="2"/>
  <c r="AK256" i="2"/>
  <c r="AM146" i="2"/>
  <c r="AK203" i="2"/>
  <c r="AK205" i="2"/>
  <c r="AK209" i="2"/>
  <c r="AM211" i="2"/>
  <c r="AN219" i="2"/>
  <c r="AJ228" i="2"/>
  <c r="AL228" i="2"/>
  <c r="AN230" i="2"/>
  <c r="AM230" i="2"/>
  <c r="AJ230" i="2"/>
  <c r="AM244" i="2"/>
  <c r="AN278" i="2"/>
  <c r="AM278" i="2"/>
  <c r="AL278" i="2"/>
  <c r="AK278" i="2"/>
  <c r="AJ278" i="2"/>
  <c r="AN286" i="2"/>
  <c r="AM286" i="2"/>
  <c r="AL286" i="2"/>
  <c r="AK286" i="2"/>
  <c r="AJ286" i="2"/>
  <c r="AR102" i="2"/>
  <c r="AR134" i="2"/>
  <c r="AJ143" i="2"/>
  <c r="AN146" i="2"/>
  <c r="AN155" i="2"/>
  <c r="AM157" i="2"/>
  <c r="AL163" i="2"/>
  <c r="AN163" i="2"/>
  <c r="AJ163" i="2"/>
  <c r="AR172" i="2"/>
  <c r="AJ182" i="2"/>
  <c r="AR191" i="2"/>
  <c r="AN201" i="2"/>
  <c r="AM203" i="2"/>
  <c r="AL205" i="2"/>
  <c r="AL209" i="2"/>
  <c r="AN211" i="2"/>
  <c r="AK228" i="2"/>
  <c r="AK230" i="2"/>
  <c r="AR239" i="2"/>
  <c r="AN242" i="2"/>
  <c r="AL242" i="2"/>
  <c r="AK242" i="2"/>
  <c r="AN244" i="2"/>
  <c r="AN270" i="2"/>
  <c r="AM270" i="2"/>
  <c r="AL270" i="2"/>
  <c r="AK270" i="2"/>
  <c r="AJ270" i="2"/>
  <c r="AN296" i="2"/>
  <c r="AJ296" i="2"/>
  <c r="AM296" i="2"/>
  <c r="AK296" i="2"/>
  <c r="AN4" i="4"/>
  <c r="AJ4" i="4"/>
  <c r="AK4" i="4" s="1"/>
  <c r="AL4" i="4" s="1"/>
  <c r="AK143" i="2"/>
  <c r="AK182" i="2"/>
  <c r="AJ184" i="2"/>
  <c r="AN184" i="2"/>
  <c r="AN203" i="2"/>
  <c r="AM205" i="2"/>
  <c r="AN209" i="2"/>
  <c r="AN226" i="2"/>
  <c r="AL226" i="2"/>
  <c r="AK226" i="2"/>
  <c r="AM228" i="2"/>
  <c r="AL230" i="2"/>
  <c r="AN254" i="2"/>
  <c r="AM254" i="2"/>
  <c r="AL254" i="2"/>
  <c r="AK254" i="2"/>
  <c r="AJ254" i="2"/>
  <c r="AN262" i="2"/>
  <c r="AM262" i="2"/>
  <c r="AL262" i="2"/>
  <c r="AK262" i="2"/>
  <c r="AJ262" i="2"/>
  <c r="AL143" i="2"/>
  <c r="AL182" i="2"/>
  <c r="AN186" i="2"/>
  <c r="AK186" i="2"/>
  <c r="AJ226" i="2"/>
  <c r="AN228" i="2"/>
  <c r="AM242" i="2"/>
  <c r="AM143" i="2"/>
  <c r="AJ152" i="2"/>
  <c r="AN152" i="2"/>
  <c r="AM182" i="2"/>
  <c r="AL184" i="2"/>
  <c r="AJ186" i="2"/>
  <c r="AJ192" i="2"/>
  <c r="AK192" i="2"/>
  <c r="AJ194" i="2"/>
  <c r="AK196" i="2"/>
  <c r="AR207" i="2"/>
  <c r="AJ222" i="2"/>
  <c r="AM226" i="2"/>
  <c r="AL235" i="2"/>
  <c r="AN235" i="2"/>
  <c r="AM235" i="2"/>
  <c r="AK235" i="2"/>
  <c r="AK113" i="2"/>
  <c r="AK118" i="2"/>
  <c r="AR126" i="2"/>
  <c r="AL128" i="2"/>
  <c r="AM133" i="2"/>
  <c r="AJ135" i="2"/>
  <c r="AJ140" i="2"/>
  <c r="AK145" i="2"/>
  <c r="AL150" i="2"/>
  <c r="AK152" i="2"/>
  <c r="AN154" i="2"/>
  <c r="AK154" i="2"/>
  <c r="AL169" i="2"/>
  <c r="AJ171" i="2"/>
  <c r="AJ173" i="2"/>
  <c r="AM184" i="2"/>
  <c r="AL186" i="2"/>
  <c r="AN190" i="2"/>
  <c r="AJ190" i="2"/>
  <c r="AL190" i="2"/>
  <c r="AL192" i="2"/>
  <c r="AK194" i="2"/>
  <c r="AL196" i="2"/>
  <c r="AK222" i="2"/>
  <c r="AJ235" i="2"/>
  <c r="AJ276" i="2"/>
  <c r="AN276" i="2"/>
  <c r="AM276" i="2"/>
  <c r="AL276" i="2"/>
  <c r="AK276" i="2"/>
  <c r="AJ284" i="2"/>
  <c r="AN284" i="2"/>
  <c r="AM284" i="2"/>
  <c r="AL284" i="2"/>
  <c r="AK284" i="2"/>
  <c r="AN133" i="2"/>
  <c r="AL152" i="2"/>
  <c r="AK171" i="2"/>
  <c r="AR184" i="2"/>
  <c r="AM186" i="2"/>
  <c r="AK190" i="2"/>
  <c r="AM192" i="2"/>
  <c r="AL194" i="2"/>
  <c r="AM196" i="2"/>
  <c r="AK198" i="2"/>
  <c r="AJ200" i="2"/>
  <c r="AN200" i="2"/>
  <c r="AN202" i="2"/>
  <c r="AK202" i="2"/>
  <c r="AN210" i="2"/>
  <c r="AL210" i="2"/>
  <c r="AK212" i="2"/>
  <c r="AJ214" i="2"/>
  <c r="AK216" i="2"/>
  <c r="AN218" i="2"/>
  <c r="AL218" i="2"/>
  <c r="AL220" i="2"/>
  <c r="AL222" i="2"/>
  <c r="AN233" i="2"/>
  <c r="AM233" i="2"/>
  <c r="AJ252" i="2"/>
  <c r="AN252" i="2"/>
  <c r="AM252" i="2"/>
  <c r="AL252" i="2"/>
  <c r="AJ268" i="2"/>
  <c r="AN268" i="2"/>
  <c r="AM268" i="2"/>
  <c r="AL268" i="2"/>
  <c r="AK268" i="2"/>
  <c r="AK251" i="2"/>
  <c r="AN3" i="4"/>
  <c r="AJ3" i="4"/>
  <c r="AK3" i="4" s="1"/>
  <c r="AR204" i="2"/>
  <c r="AK240" i="2"/>
  <c r="AN249" i="2"/>
  <c r="AM251" i="2"/>
  <c r="AL253" i="2"/>
  <c r="AL257" i="2"/>
  <c r="AL265" i="2"/>
  <c r="AL273" i="2"/>
  <c r="AN240" i="2"/>
  <c r="AN302" i="2"/>
  <c r="AM302" i="2"/>
  <c r="AN298" i="2"/>
  <c r="AM298" i="2"/>
  <c r="AL298" i="2"/>
  <c r="AJ298" i="2"/>
  <c r="AK302" i="2"/>
  <c r="AL239" i="2"/>
  <c r="AJ239" i="2"/>
  <c r="AN248" i="2"/>
  <c r="AN258" i="2"/>
  <c r="AL258" i="2"/>
  <c r="AJ258" i="2"/>
  <c r="AN266" i="2"/>
  <c r="AL266" i="2"/>
  <c r="AJ266" i="2"/>
  <c r="AN274" i="2"/>
  <c r="AL274" i="2"/>
  <c r="AJ274" i="2"/>
  <c r="AN282" i="2"/>
  <c r="AL282" i="2"/>
  <c r="AJ282" i="2"/>
  <c r="AN290" i="2"/>
  <c r="AM290" i="2"/>
  <c r="AL290" i="2"/>
  <c r="AJ290" i="2"/>
  <c r="AK294" i="2"/>
  <c r="AK239" i="2"/>
  <c r="AJ241" i="2"/>
  <c r="AK258" i="2"/>
  <c r="AK266" i="2"/>
  <c r="AK274" i="2"/>
  <c r="AK282" i="2"/>
  <c r="AK290" i="2"/>
  <c r="AL294" i="2"/>
  <c r="AR300" i="2"/>
  <c r="AR8" i="4"/>
  <c r="AI8" i="4" s="1"/>
  <c r="AL215" i="2"/>
  <c r="AJ215" i="2"/>
  <c r="AN224" i="2"/>
  <c r="AK243" i="2"/>
  <c r="AK245" i="2"/>
  <c r="AL247" i="2"/>
  <c r="AJ247" i="2"/>
  <c r="AR254" i="2"/>
  <c r="AR260" i="2"/>
  <c r="AR262" i="2"/>
  <c r="AR268" i="2"/>
  <c r="AR270" i="2"/>
  <c r="AR276" i="2"/>
  <c r="AR278" i="2"/>
  <c r="AR284" i="2"/>
  <c r="AR286" i="2"/>
  <c r="AN301" i="2"/>
  <c r="AL301" i="2"/>
  <c r="AJ5" i="4"/>
  <c r="AK5" i="4" s="1"/>
  <c r="AL5" i="4"/>
  <c r="AM9" i="4"/>
  <c r="AK9" i="4"/>
  <c r="AN293" i="2"/>
  <c r="AL293" i="2"/>
  <c r="AL295" i="2"/>
  <c r="AK295" i="2"/>
  <c r="AJ295" i="2"/>
  <c r="AK297" i="2"/>
  <c r="AK299" i="2"/>
  <c r="AK301" i="2"/>
  <c r="AM156" i="2"/>
  <c r="AM172" i="2"/>
  <c r="AM188" i="2"/>
  <c r="AM204" i="2"/>
  <c r="AR211" i="2"/>
  <c r="AN215" i="2"/>
  <c r="AR228" i="2"/>
  <c r="AM232" i="2"/>
  <c r="AR243" i="2"/>
  <c r="AN247" i="2"/>
  <c r="AJ251" i="2"/>
  <c r="AJ253" i="2"/>
  <c r="AL255" i="2"/>
  <c r="AJ255" i="2"/>
  <c r="AN261" i="2"/>
  <c r="AL261" i="2"/>
  <c r="AL263" i="2"/>
  <c r="AJ263" i="2"/>
  <c r="AN269" i="2"/>
  <c r="AL269" i="2"/>
  <c r="AL271" i="2"/>
  <c r="AJ271" i="2"/>
  <c r="AN277" i="2"/>
  <c r="AL277" i="2"/>
  <c r="AL279" i="2"/>
  <c r="AJ279" i="2"/>
  <c r="AN285" i="2"/>
  <c r="AL285" i="2"/>
  <c r="AL287" i="2"/>
  <c r="AJ287" i="2"/>
  <c r="AM299" i="2"/>
  <c r="AM301" i="2"/>
  <c r="AJ6" i="4"/>
  <c r="AK6" i="4"/>
  <c r="AL6" i="4"/>
  <c r="AM6" i="4"/>
  <c r="AJ9" i="4" l="1"/>
  <c r="AL9" i="4"/>
  <c r="F11" i="3"/>
  <c r="F13" i="3"/>
  <c r="C9" i="3"/>
  <c r="E9" i="3" s="1"/>
  <c r="AM5" i="4"/>
  <c r="AM3" i="4"/>
  <c r="AL3" i="4"/>
  <c r="AM4" i="4"/>
  <c r="F18" i="3"/>
  <c r="F8" i="3"/>
  <c r="C15" i="3"/>
  <c r="C12" i="3"/>
  <c r="F12" i="3"/>
  <c r="C8" i="3"/>
  <c r="E17" i="3"/>
  <c r="D17" i="3"/>
  <c r="AL8" i="4"/>
  <c r="AK8" i="4"/>
  <c r="AJ8" i="4"/>
  <c r="AN8" i="4"/>
  <c r="AM8" i="4"/>
  <c r="C7" i="3"/>
  <c r="F10" i="3"/>
  <c r="F16" i="3"/>
  <c r="C13" i="3"/>
  <c r="C10" i="3"/>
  <c r="C14" i="3"/>
  <c r="C18" i="3"/>
  <c r="F17" i="3"/>
  <c r="C16" i="3"/>
  <c r="F9" i="3"/>
  <c r="F14" i="3"/>
  <c r="C11" i="3"/>
  <c r="F15" i="3"/>
  <c r="D9" i="3" l="1"/>
  <c r="E11" i="3"/>
  <c r="D11" i="3"/>
  <c r="E18" i="3"/>
  <c r="D18" i="3"/>
  <c r="D12" i="3"/>
  <c r="E12" i="3"/>
  <c r="E10" i="3"/>
  <c r="D10" i="3"/>
  <c r="E15" i="3"/>
  <c r="D15" i="3"/>
  <c r="D8" i="3"/>
  <c r="E8" i="3"/>
  <c r="E13" i="3"/>
  <c r="D13" i="3"/>
  <c r="E14" i="3"/>
  <c r="D14" i="3"/>
  <c r="E16" i="3"/>
  <c r="D16" i="3"/>
  <c r="E7" i="3"/>
  <c r="D7" i="3"/>
  <c r="D22" i="3"/>
</calcChain>
</file>

<file path=xl/sharedStrings.xml><?xml version="1.0" encoding="utf-8"?>
<sst xmlns="http://schemas.openxmlformats.org/spreadsheetml/2006/main" count="1199" uniqueCount="161">
  <si>
    <t>TRADE EVIDENCE</t>
  </si>
  <si>
    <t>Free journal v1.0</t>
  </si>
  <si>
    <t>300 records · USDT linear contracts · Base-asset quantity</t>
  </si>
  <si>
    <t>1. Calculate and copy</t>
  </si>
  <si>
    <t>Select “Copy for journal” in the calculator.</t>
  </si>
  <si>
    <t>2. Paste values in a new row</t>
  </si>
  <si>
    <t>Start at Journal A3. Input columns A:AH; formula columns AI:AR.</t>
  </si>
  <si>
    <t>3. Complete actual details</t>
  </si>
  <si>
    <t>Fill in exchange, symbol, direction, actual fill times, prices, size and costs.</t>
  </si>
  <si>
    <t>Timestamps</t>
  </si>
  <si>
    <t>Asia/Seoul · YYYY-MM-DD HH:mm:ss. H:I are text cells.</t>
  </si>
  <si>
    <t>Importing CSV</t>
  </si>
  <si>
    <t>Excel Data → From Text/CSV. Set H:I to Text; copy only input columns A:AH.</t>
  </si>
  <si>
    <t>Manual entry</t>
  </si>
  <si>
    <t>Choose B=PLAN/CLOSED, C=ASSUMPTION/ACTUAL/ESTIMATED and G=LONG/SHORT.</t>
  </si>
  <si>
    <t>No cost vs unknown</t>
  </si>
  <si>
    <t>No cost = 0. Unknown = blank. Enter funding received as a negative amount.</t>
  </si>
  <si>
    <t>Plans</t>
  </si>
  <si>
    <t>PLAN is excluded from realized statistics. Never copy planned fills into actual fills.</t>
  </si>
  <si>
    <t>Estimated fees</t>
  </si>
  <si>
    <t>ESTIMATED is excluded. Confirm actual costs before changing to ACTUAL.</t>
  </si>
  <si>
    <t>Initial risk</t>
  </si>
  <si>
    <t>The amount set before entry. Missing or nonpositive risk leaves only R blank.</t>
  </si>
  <si>
    <t>Monthly summary</t>
  </si>
  <si>
    <t>Select a year. Group by exit month. Breakeven trades count in win-rate denominator.</t>
  </si>
  <si>
    <t>Cumulative net</t>
  </si>
  <si>
    <t>Follows current row order. Sorting rows changes the cumulative sequence.</t>
  </si>
  <si>
    <t>Inputs / formulas</t>
  </si>
  <si>
    <t>Yellow=input, green=formula. Review → Unprotect Sheet before sorting or folding plan columns. No password.</t>
  </si>
  <si>
    <t>Hypothetical examples</t>
  </si>
  <si>
    <t>The Examples sheet is separate and never feeds actual statistics.</t>
  </si>
  <si>
    <t>Scope</t>
  </si>
  <si>
    <t>One entry and full exit of the same size. No fill ledgers, inverse, options, tax or liquidation accounting.</t>
  </si>
  <si>
    <t>Privacy</t>
  </si>
  <si>
    <t>You keep the file. No macros, external data connections or account connections.</t>
  </si>
  <si>
    <t>Status codes</t>
  </si>
  <si>
    <t>CONFIRMED=included; PLAN/ESTIMATED=excluded; CHECK_*=needs correction.</t>
  </si>
  <si>
    <t>Date errors</t>
  </si>
  <si>
    <t>CHECK_DETAILS: check valid date format, order, timezone and required details.</t>
  </si>
  <si>
    <t>Number errors</t>
  </si>
  <si>
    <t>12 significant / decimal digits; 1 trillion limit. Near-zero net after cost cancellation is excluded pending precision review.</t>
  </si>
  <si>
    <t>Report an error</t>
  </si>
  <si>
    <t>https://tradevidence.com/contact/</t>
  </si>
  <si>
    <t>Version</t>
  </si>
  <si>
    <t>Engine 1.0.0 · Schema 1.0 · Updated 2026-09-11</t>
  </si>
  <si>
    <t>schema_version</t>
  </si>
  <si>
    <t>record_type</t>
  </si>
  <si>
    <t>cost_basis</t>
  </si>
  <si>
    <t>timezone</t>
  </si>
  <si>
    <t>exchange</t>
  </si>
  <si>
    <t>symbol</t>
  </si>
  <si>
    <t>direction</t>
  </si>
  <si>
    <t>entry_time</t>
  </si>
  <si>
    <t>exit_time</t>
  </si>
  <si>
    <t>entry_price</t>
  </si>
  <si>
    <t>exit_price</t>
  </si>
  <si>
    <t>quantity</t>
  </si>
  <si>
    <t>fee_entry</t>
  </si>
  <si>
    <t>fee_exit</t>
  </si>
  <si>
    <t>funding_expense</t>
  </si>
  <si>
    <t>initial_risk</t>
  </si>
  <si>
    <t>plan_entry</t>
  </si>
  <si>
    <t>plan_stop</t>
  </si>
  <si>
    <t>plan_target</t>
  </si>
  <si>
    <t>plan_quantity</t>
  </si>
  <si>
    <t>plan_risk_budget</t>
  </si>
  <si>
    <t>plan_stop_loss</t>
  </si>
  <si>
    <t>plan_fee_entry_rate</t>
  </si>
  <si>
    <t>plan_fee_exit_rate</t>
  </si>
  <si>
    <t>plan_slippage_rate</t>
  </si>
  <si>
    <t>plan_leverage</t>
  </si>
  <si>
    <t>plan_cash_limit</t>
  </si>
  <si>
    <t>strategy</t>
  </si>
  <si>
    <t>entry_reason</t>
  </si>
  <si>
    <t>exit_reason</t>
  </si>
  <si>
    <t>rules_followed</t>
  </si>
  <si>
    <t>improvement</t>
  </si>
  <si>
    <t>chart_url</t>
  </si>
  <si>
    <t>engine_version</t>
  </si>
  <si>
    <t>status</t>
  </si>
  <si>
    <t>gross_pnl</t>
  </si>
  <si>
    <t>net_pnl</t>
  </si>
  <si>
    <t>realized_r</t>
  </si>
  <si>
    <t>cumulative_net</t>
  </si>
  <si>
    <t>exit_month</t>
  </si>
  <si>
    <t>entry_serial</t>
  </si>
  <si>
    <t>exit_serial</t>
  </si>
  <si>
    <t>numbers_valid</t>
  </si>
  <si>
    <t>details_valid</t>
  </si>
  <si>
    <t>Schema version</t>
  </si>
  <si>
    <t>Record type</t>
  </si>
  <si>
    <t>Cost basis</t>
  </si>
  <si>
    <t>Time zone</t>
  </si>
  <si>
    <t>Exchange</t>
  </si>
  <si>
    <t>Symbol</t>
  </si>
  <si>
    <t>Direction</t>
  </si>
  <si>
    <t>Entry time (Seoul)</t>
  </si>
  <si>
    <t>Exit time (Seoul)</t>
  </si>
  <si>
    <t>Actual entry (USDT)</t>
  </si>
  <si>
    <t>Actual exit (USDT)</t>
  </si>
  <si>
    <t>Actual quantity (base)</t>
  </si>
  <si>
    <t>Entry fee (USDT)</t>
  </si>
  <si>
    <t>Exit fee (USDT)</t>
  </si>
  <si>
    <t>Funding paid (received −)</t>
  </si>
  <si>
    <t>Initial risk (USDT)</t>
  </si>
  <si>
    <t>Planned entry</t>
  </si>
  <si>
    <t>Planned stop</t>
  </si>
  <si>
    <t>Planned target</t>
  </si>
  <si>
    <t>Planned quantity (base)</t>
  </si>
  <si>
    <t>Risk budget (USDT)</t>
  </si>
  <si>
    <t>Planned stop loss (USDT)</t>
  </si>
  <si>
    <t>Entry fee fraction</t>
  </si>
  <si>
    <t>Exit fee fraction</t>
  </si>
  <si>
    <t>Slippage fraction</t>
  </si>
  <si>
    <t>Planned leverage</t>
  </si>
  <si>
    <t>Capital limit (USDT)</t>
  </si>
  <si>
    <t>Strategy</t>
  </si>
  <si>
    <t>Entry reason</t>
  </si>
  <si>
    <t>Exit reason</t>
  </si>
  <si>
    <t>Rules followed</t>
  </si>
  <si>
    <t>Improvement</t>
  </si>
  <si>
    <t>Chart HTTPS URL</t>
  </si>
  <si>
    <t>Engine version</t>
  </si>
  <si>
    <t>Statistics status</t>
  </si>
  <si>
    <t>Gross P&amp;L (USDT)</t>
  </si>
  <si>
    <t>Net P&amp;L (USDT)</t>
  </si>
  <si>
    <t>Realized R</t>
  </si>
  <si>
    <t>Cumulative net (USDT)</t>
  </si>
  <si>
    <t>Exit month</t>
  </si>
  <si>
    <t>Entry time validation</t>
  </si>
  <si>
    <t>Exit time validation</t>
  </si>
  <si>
    <t>Numeric input valid</t>
  </si>
  <si>
    <t>Required details valid</t>
  </si>
  <si>
    <t>1.0</t>
  </si>
  <si>
    <t>Asia/Seoul</t>
  </si>
  <si>
    <t>1.0.0</t>
  </si>
  <si>
    <t>Monthly trading summary</t>
  </si>
  <si>
    <t>Selected year</t>
  </si>
  <si>
    <t>Trades</t>
  </si>
  <si>
    <t>Win rate</t>
  </si>
  <si>
    <t>Average R</t>
  </si>
  <si>
    <t>Excluded records</t>
  </si>
  <si>
    <t>Confirmed in other years</t>
  </si>
  <si>
    <t>Asia/Seoul · Only complete trades with actual costs. Breakeven trades count in win rate; missing initial risk excludes only R.</t>
  </si>
  <si>
    <t>CLOSED</t>
  </si>
  <si>
    <t>ACTUAL</t>
  </si>
  <si>
    <t>Example</t>
  </si>
  <si>
    <t>DEMOUSDT</t>
  </si>
  <si>
    <t>LONG</t>
  </si>
  <si>
    <t>2026-09-01 09:00:00</t>
  </si>
  <si>
    <t>2026-09-01 10:00:00</t>
  </si>
  <si>
    <t>SHORT</t>
  </si>
  <si>
    <t>2026-09-02 09:00:00</t>
  </si>
  <si>
    <t>2026-09-02 10:00:00</t>
  </si>
  <si>
    <t>2026-08-31 23:59:59</t>
  </si>
  <si>
    <t>2026-09-01 00:00:00</t>
  </si>
  <si>
    <t>PLAN</t>
  </si>
  <si>
    <t>ASSUMPTION</t>
  </si>
  <si>
    <t>ESTIMATED</t>
  </si>
  <si>
    <t>2026-02-29 09:00:00</t>
  </si>
  <si>
    <t>2026-03-01 10:00:00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</si>
</sst>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########"/>
    <numFmt numFmtId="177" formatCode="0.0000%"/>
    <numFmt numFmtId="178" formatCode="#,##0.########;[Red]\-#,##0.########;0"/>
    <numFmt numFmtId="179" formatCode="yyyy\-mm\-dd\ hh:mm:ss"/>
    <numFmt numFmtId="180" formatCode="#,##0.00;[Red]\-#,##0.00;0"/>
    <numFmt numFmtId="181" formatCode="0.00&quot; R&quot;"/>
  </numFmts>
  <fonts count="9">
    <font>
      <sz val="11"/>
      <name val="Carlito"/>
    </font>
    <font>
      <sz val="10"/>
      <color rgb="FF192D36"/>
      <name val="Malgun Gothic"/>
      <family val="3"/>
      <charset val="129"/>
    </font>
    <font>
      <sz val="8"/>
      <color rgb="FF687A73"/>
      <name val="Malgun Gothic"/>
      <family val="3"/>
      <charset val="129"/>
    </font>
    <font>
      <b/>
      <sz val="10"/>
      <color rgb="FFFFFFFF"/>
      <name val="Malgun Gothic"/>
      <family val="3"/>
      <charset val="129"/>
    </font>
    <font>
      <b/>
      <sz val="16"/>
      <color rgb="FF192D36"/>
      <name val="Malgun Gothic"/>
      <family val="3"/>
      <charset val="129"/>
    </font>
    <font>
      <b/>
      <sz val="10"/>
      <color rgb="FF24695E"/>
      <name val="Malgun Gothic"/>
      <family val="3"/>
      <charset val="129"/>
    </font>
    <font>
      <sz val="10"/>
      <color rgb="FF566972"/>
      <name val="Malgun Gothic"/>
      <family val="3"/>
      <charset val="129"/>
    </font>
    <font>
      <sz val="11"/>
      <name val="Carlito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192D36"/>
      </patternFill>
    </fill>
    <fill>
      <patternFill patternType="solid">
        <fgColor rgb="FFFFFAF0"/>
      </patternFill>
    </fill>
    <fill>
      <patternFill patternType="solid">
        <fgColor rgb="FFF0F5F3"/>
      </patternFill>
    </fill>
    <fill>
      <patternFill patternType="solid">
        <fgColor rgb="FFFFF0D7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3" fillId="2" borderId="0" xfId="1" applyNumberFormat="1" applyFont="1" applyFill="1" applyBorder="1"/>
    <xf numFmtId="0" fontId="3" fillId="2" borderId="0" xfId="1" applyNumberFormat="1" applyFont="1" applyFill="1" applyBorder="1" applyAlignment="1">
      <alignment horizontal="center" vertical="center" wrapText="1"/>
    </xf>
    <xf numFmtId="0" fontId="1" fillId="3" borderId="0" xfId="1" applyNumberFormat="1" applyFont="1" applyFill="1" applyBorder="1"/>
    <xf numFmtId="0" fontId="1" fillId="4" borderId="0" xfId="1" applyNumberFormat="1" applyFont="1" applyFill="1" applyBorder="1"/>
    <xf numFmtId="49" fontId="1" fillId="3" borderId="0" xfId="1" applyNumberFormat="1" applyFont="1" applyFill="1" applyBorder="1"/>
    <xf numFmtId="176" fontId="1" fillId="3" borderId="0" xfId="1" applyNumberFormat="1" applyFont="1" applyFill="1" applyBorder="1"/>
    <xf numFmtId="177" fontId="1" fillId="3" borderId="0" xfId="1" applyNumberFormat="1" applyFont="1" applyFill="1" applyBorder="1"/>
    <xf numFmtId="178" fontId="1" fillId="4" borderId="0" xfId="1" applyNumberFormat="1" applyFont="1" applyFill="1" applyBorder="1"/>
    <xf numFmtId="179" fontId="1" fillId="4" borderId="0" xfId="1" applyNumberFormat="1" applyFont="1" applyFill="1" applyBorder="1"/>
    <xf numFmtId="49" fontId="1" fillId="0" borderId="0" xfId="1" applyNumberFormat="1" applyFont="1" applyFill="1" applyBorder="1"/>
    <xf numFmtId="0" fontId="4" fillId="0" borderId="0" xfId="1" applyNumberFormat="1" applyFont="1" applyFill="1" applyBorder="1"/>
    <xf numFmtId="0" fontId="5" fillId="0" borderId="0" xfId="1" applyNumberFormat="1" applyFont="1" applyFill="1" applyBorder="1" applyAlignment="1">
      <alignment vertical="center" wrapText="1"/>
    </xf>
    <xf numFmtId="1" fontId="1" fillId="0" borderId="0" xfId="1" applyNumberFormat="1" applyFont="1" applyFill="1" applyBorder="1"/>
    <xf numFmtId="180" fontId="1" fillId="0" borderId="0" xfId="1" applyNumberFormat="1" applyFont="1" applyFill="1" applyBorder="1"/>
    <xf numFmtId="10" fontId="1" fillId="0" borderId="0" xfId="1" applyNumberFormat="1" applyFont="1" applyFill="1" applyBorder="1"/>
    <xf numFmtId="181" fontId="1" fillId="0" borderId="0" xfId="1" applyNumberFormat="1" applyFont="1" applyFill="1" applyBorder="1"/>
    <xf numFmtId="0" fontId="1" fillId="3" borderId="0" xfId="1" applyNumberFormat="1" applyFont="1" applyFill="1" applyBorder="1" applyProtection="1">
      <protection locked="0"/>
    </xf>
    <xf numFmtId="49" fontId="1" fillId="3" borderId="0" xfId="1" applyNumberFormat="1" applyFont="1" applyFill="1" applyBorder="1" applyProtection="1">
      <protection locked="0"/>
    </xf>
    <xf numFmtId="176" fontId="1" fillId="3" borderId="0" xfId="1" applyNumberFormat="1" applyFont="1" applyFill="1" applyBorder="1" applyProtection="1">
      <protection locked="0"/>
    </xf>
    <xf numFmtId="177" fontId="1" fillId="3" borderId="0" xfId="1" applyNumberFormat="1" applyFont="1" applyFill="1" applyBorder="1" applyProtection="1">
      <protection locked="0"/>
    </xf>
    <xf numFmtId="1" fontId="1" fillId="5" borderId="0" xfId="1" applyNumberFormat="1" applyFont="1" applyFill="1" applyBorder="1" applyProtection="1">
      <protection locked="0"/>
    </xf>
    <xf numFmtId="0" fontId="1" fillId="0" borderId="0" xfId="1" applyNumberFormat="1" applyFont="1" applyFill="1" applyBorder="1" applyAlignment="1">
      <alignment vertical="center" wrapText="1"/>
    </xf>
    <xf numFmtId="0" fontId="4" fillId="0" borderId="0" xfId="1" applyNumberFormat="1" applyFont="1" applyFill="1" applyBorder="1"/>
    <xf numFmtId="0" fontId="1" fillId="0" borderId="0" xfId="1" applyNumberFormat="1" applyFont="1" applyFill="1" applyBorder="1"/>
    <xf numFmtId="0" fontId="6" fillId="0" borderId="0" xfId="1" applyNumberFormat="1" applyFont="1" applyFill="1" applyBorder="1" applyAlignment="1">
      <alignment vertical="center" wrapText="1"/>
    </xf>
  </cellXfs>
  <cellStyles count="2">
    <cellStyle name="Normal" xfId="1"/>
    <cellStyle name="표준" xfId="0" builtinId="0"/>
  </cellStyles>
  <dxfs count="4">
    <dxf>
      <font>
        <color rgb="FF714A0E"/>
      </font>
      <fill>
        <patternFill patternType="solid">
          <bgColor rgb="FFFFF0D7"/>
        </patternFill>
      </fill>
    </dxf>
    <dxf>
      <font>
        <color rgb="FFA42D2D"/>
      </font>
      <fill>
        <patternFill patternType="solid">
          <bgColor rgb="FFFFF0EE"/>
        </patternFill>
      </fill>
    </dxf>
    <dxf>
      <font>
        <color rgb="FF714A0E"/>
      </font>
      <fill>
        <patternFill patternType="solid">
          <bgColor rgb="FFFFF0D7"/>
        </patternFill>
      </fill>
    </dxf>
    <dxf>
      <font>
        <color rgb="FFA42D2D"/>
      </font>
      <fill>
        <patternFill patternType="solid">
          <bgColor rgb="FFFFF0E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JournalEN" displayName="JournalEN" ref="A2:AR302" totalsRowShown="0">
  <autoFilter ref="A2:AR302"/>
  <tableColumns count="44">
    <tableColumn id="1" name="Schema version"/>
    <tableColumn id="2" name="Record type"/>
    <tableColumn id="3" name="Cost basis"/>
    <tableColumn id="4" name="Time zone"/>
    <tableColumn id="5" name="Exchange"/>
    <tableColumn id="6" name="Symbol"/>
    <tableColumn id="7" name="Direction"/>
    <tableColumn id="8" name="Entry time (Seoul)"/>
    <tableColumn id="9" name="Exit time (Seoul)"/>
    <tableColumn id="10" name="Actual entry (USDT)"/>
    <tableColumn id="11" name="Actual exit (USDT)"/>
    <tableColumn id="12" name="Actual quantity (base)"/>
    <tableColumn id="13" name="Entry fee (USDT)"/>
    <tableColumn id="14" name="Exit fee (USDT)"/>
    <tableColumn id="15" name="Funding paid (received −)"/>
    <tableColumn id="16" name="Initial risk (USDT)"/>
    <tableColumn id="17" name="Planned entry"/>
    <tableColumn id="18" name="Planned stop"/>
    <tableColumn id="19" name="Planned target"/>
    <tableColumn id="20" name="Planned quantity (base)"/>
    <tableColumn id="21" name="Risk budget (USDT)"/>
    <tableColumn id="22" name="Planned stop loss (USDT)"/>
    <tableColumn id="23" name="Entry fee fraction"/>
    <tableColumn id="24" name="Exit fee fraction"/>
    <tableColumn id="25" name="Slippage fraction"/>
    <tableColumn id="26" name="Planned leverage"/>
    <tableColumn id="27" name="Capital limit (USDT)"/>
    <tableColumn id="28" name="Strategy"/>
    <tableColumn id="29" name="Entry reason"/>
    <tableColumn id="30" name="Exit reason"/>
    <tableColumn id="31" name="Rules followed"/>
    <tableColumn id="32" name="Improvement"/>
    <tableColumn id="33" name="Chart HTTPS URL"/>
    <tableColumn id="34" name="Engine version"/>
    <tableColumn id="35" name="Statistics status"/>
    <tableColumn id="36" name="Gross P&amp;L (USDT)"/>
    <tableColumn id="37" name="Net P&amp;L (USDT)"/>
    <tableColumn id="38" name="Realized R"/>
    <tableColumn id="39" name="Cumulative net (USDT)"/>
    <tableColumn id="40" name="Exit month"/>
    <tableColumn id="41" name="Entry time validation"/>
    <tableColumn id="42" name="Exit time validation"/>
    <tableColumn id="43" name="Numeric input valid"/>
    <tableColumn id="44" name="Required details vali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ExampleEN" displayName="ExampleEN" ref="A2:AR9" totalsRowShown="0">
  <autoFilter ref="A2:AR9"/>
  <tableColumns count="44">
    <tableColumn id="1" name="Schema version"/>
    <tableColumn id="2" name="Record type"/>
    <tableColumn id="3" name="Cost basis"/>
    <tableColumn id="4" name="Time zone"/>
    <tableColumn id="5" name="Exchange"/>
    <tableColumn id="6" name="Symbol"/>
    <tableColumn id="7" name="Direction"/>
    <tableColumn id="8" name="Entry time (Seoul)"/>
    <tableColumn id="9" name="Exit time (Seoul)"/>
    <tableColumn id="10" name="Actual entry (USDT)"/>
    <tableColumn id="11" name="Actual exit (USDT)"/>
    <tableColumn id="12" name="Actual quantity (base)"/>
    <tableColumn id="13" name="Entry fee (USDT)"/>
    <tableColumn id="14" name="Exit fee (USDT)"/>
    <tableColumn id="15" name="Funding paid (received −)"/>
    <tableColumn id="16" name="Initial risk (USDT)"/>
    <tableColumn id="17" name="Planned entry"/>
    <tableColumn id="18" name="Planned stop"/>
    <tableColumn id="19" name="Planned target"/>
    <tableColumn id="20" name="Planned quantity (base)"/>
    <tableColumn id="21" name="Risk budget (USDT)"/>
    <tableColumn id="22" name="Planned stop loss (USDT)"/>
    <tableColumn id="23" name="Entry fee fraction"/>
    <tableColumn id="24" name="Exit fee fraction"/>
    <tableColumn id="25" name="Slippage fraction"/>
    <tableColumn id="26" name="Planned leverage"/>
    <tableColumn id="27" name="Capital limit (USDT)"/>
    <tableColumn id="28" name="Strategy"/>
    <tableColumn id="29" name="Entry reason"/>
    <tableColumn id="30" name="Exit reason"/>
    <tableColumn id="31" name="Rules followed"/>
    <tableColumn id="32" name="Improvement"/>
    <tableColumn id="33" name="Chart HTTPS URL"/>
    <tableColumn id="34" name="Engine version"/>
    <tableColumn id="35" name="Statistics status"/>
    <tableColumn id="36" name="Gross P&amp;L (USDT)"/>
    <tableColumn id="37" name="Net P&amp;L (USDT)"/>
    <tableColumn id="38" name="Realized R"/>
    <tableColumn id="39" name="Cumulative net (USDT)"/>
    <tableColumn id="40" name="Exit month"/>
    <tableColumn id="41" name="Entry time validation"/>
    <tableColumn id="42" name="Exit time validation"/>
    <tableColumn id="43" name="Numeric input valid"/>
    <tableColumn id="44" name="Required details val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695E"/>
  </sheetPr>
  <dimension ref="A1:AR305"/>
  <sheetViews>
    <sheetView showGridLines="0" tabSelected="1" workbookViewId="0"/>
  </sheetViews>
  <sheetFormatPr defaultRowHeight="14.25"/>
  <cols>
    <col min="1" max="1" width="4" customWidth="1"/>
    <col min="2" max="2" width="38" customWidth="1"/>
    <col min="3" max="8" width="15" customWidth="1"/>
  </cols>
  <sheetData>
    <row r="1" spans="1:44" ht="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32.1" customHeight="1">
      <c r="A2" s="1"/>
      <c r="B2" s="1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33.950000000000003" customHeight="1">
      <c r="A5" s="1"/>
      <c r="B5" s="14" t="s">
        <v>1</v>
      </c>
      <c r="C5" s="24" t="s">
        <v>2</v>
      </c>
      <c r="D5" s="24"/>
      <c r="E5" s="24"/>
      <c r="F5" s="24"/>
      <c r="G5" s="24"/>
      <c r="H5" s="2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33.950000000000003" customHeight="1">
      <c r="A6" s="1"/>
      <c r="B6" s="14" t="s">
        <v>3</v>
      </c>
      <c r="C6" s="24" t="s">
        <v>4</v>
      </c>
      <c r="D6" s="24"/>
      <c r="E6" s="24"/>
      <c r="F6" s="24"/>
      <c r="G6" s="24"/>
      <c r="H6" s="2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33.950000000000003" customHeight="1">
      <c r="A7" s="1"/>
      <c r="B7" s="14" t="s">
        <v>5</v>
      </c>
      <c r="C7" s="24" t="s">
        <v>6</v>
      </c>
      <c r="D7" s="24"/>
      <c r="E7" s="24"/>
      <c r="F7" s="24"/>
      <c r="G7" s="24"/>
      <c r="H7" s="2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33.950000000000003" customHeight="1">
      <c r="A8" s="1"/>
      <c r="B8" s="14" t="s">
        <v>7</v>
      </c>
      <c r="C8" s="24" t="s">
        <v>8</v>
      </c>
      <c r="D8" s="24"/>
      <c r="E8" s="24"/>
      <c r="F8" s="24"/>
      <c r="G8" s="24"/>
      <c r="H8" s="2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33.950000000000003" customHeight="1">
      <c r="A9" s="1"/>
      <c r="B9" s="14" t="s">
        <v>9</v>
      </c>
      <c r="C9" s="24" t="s">
        <v>10</v>
      </c>
      <c r="D9" s="24"/>
      <c r="E9" s="24"/>
      <c r="F9" s="24"/>
      <c r="G9" s="24"/>
      <c r="H9" s="2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33.950000000000003" customHeight="1">
      <c r="A10" s="1"/>
      <c r="B10" s="14" t="s">
        <v>11</v>
      </c>
      <c r="C10" s="24" t="s">
        <v>12</v>
      </c>
      <c r="D10" s="24"/>
      <c r="E10" s="24"/>
      <c r="F10" s="24"/>
      <c r="G10" s="24"/>
      <c r="H10" s="2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33.950000000000003" customHeight="1">
      <c r="A11" s="1"/>
      <c r="B11" s="14" t="s">
        <v>13</v>
      </c>
      <c r="C11" s="24" t="s">
        <v>14</v>
      </c>
      <c r="D11" s="24"/>
      <c r="E11" s="24"/>
      <c r="F11" s="24"/>
      <c r="G11" s="24"/>
      <c r="H11" s="2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33.950000000000003" customHeight="1">
      <c r="A12" s="1"/>
      <c r="B12" s="14" t="s">
        <v>15</v>
      </c>
      <c r="C12" s="24" t="s">
        <v>16</v>
      </c>
      <c r="D12" s="24"/>
      <c r="E12" s="24"/>
      <c r="F12" s="24"/>
      <c r="G12" s="24"/>
      <c r="H12" s="2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33.950000000000003" customHeight="1">
      <c r="A13" s="1"/>
      <c r="B13" s="14" t="s">
        <v>17</v>
      </c>
      <c r="C13" s="24" t="s">
        <v>18</v>
      </c>
      <c r="D13" s="24"/>
      <c r="E13" s="24"/>
      <c r="F13" s="24"/>
      <c r="G13" s="24"/>
      <c r="H13" s="2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33.950000000000003" customHeight="1">
      <c r="A14" s="1"/>
      <c r="B14" s="14" t="s">
        <v>19</v>
      </c>
      <c r="C14" s="24" t="s">
        <v>20</v>
      </c>
      <c r="D14" s="24"/>
      <c r="E14" s="24"/>
      <c r="F14" s="24"/>
      <c r="G14" s="24"/>
      <c r="H14" s="2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33.950000000000003" customHeight="1">
      <c r="A15" s="1"/>
      <c r="B15" s="14" t="s">
        <v>21</v>
      </c>
      <c r="C15" s="24" t="s">
        <v>22</v>
      </c>
      <c r="D15" s="24"/>
      <c r="E15" s="24"/>
      <c r="F15" s="24"/>
      <c r="G15" s="24"/>
      <c r="H15" s="2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33.950000000000003" customHeight="1">
      <c r="A16" s="1"/>
      <c r="B16" s="14" t="s">
        <v>23</v>
      </c>
      <c r="C16" s="24" t="s">
        <v>24</v>
      </c>
      <c r="D16" s="24"/>
      <c r="E16" s="24"/>
      <c r="F16" s="24"/>
      <c r="G16" s="24"/>
      <c r="H16" s="2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ht="33.950000000000003" customHeight="1">
      <c r="A17" s="1"/>
      <c r="B17" s="14" t="s">
        <v>25</v>
      </c>
      <c r="C17" s="24" t="s">
        <v>26</v>
      </c>
      <c r="D17" s="24"/>
      <c r="E17" s="24"/>
      <c r="F17" s="24"/>
      <c r="G17" s="24"/>
      <c r="H17" s="2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33.950000000000003" customHeight="1">
      <c r="A18" s="1"/>
      <c r="B18" s="14" t="s">
        <v>27</v>
      </c>
      <c r="C18" s="24" t="s">
        <v>28</v>
      </c>
      <c r="D18" s="24"/>
      <c r="E18" s="24"/>
      <c r="F18" s="24"/>
      <c r="G18" s="24"/>
      <c r="H18" s="2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ht="33.950000000000003" customHeight="1">
      <c r="A19" s="1"/>
      <c r="B19" s="14" t="s">
        <v>29</v>
      </c>
      <c r="C19" s="24" t="s">
        <v>30</v>
      </c>
      <c r="D19" s="24"/>
      <c r="E19" s="24"/>
      <c r="F19" s="24"/>
      <c r="G19" s="24"/>
      <c r="H19" s="2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33.950000000000003" customHeight="1">
      <c r="A20" s="1"/>
      <c r="B20" s="14" t="s">
        <v>31</v>
      </c>
      <c r="C20" s="24" t="s">
        <v>32</v>
      </c>
      <c r="D20" s="24"/>
      <c r="E20" s="24"/>
      <c r="F20" s="24"/>
      <c r="G20" s="24"/>
      <c r="H20" s="2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33.950000000000003" customHeight="1">
      <c r="A21" s="1"/>
      <c r="B21" s="14" t="s">
        <v>33</v>
      </c>
      <c r="C21" s="24" t="s">
        <v>34</v>
      </c>
      <c r="D21" s="24"/>
      <c r="E21" s="24"/>
      <c r="F21" s="24"/>
      <c r="G21" s="24"/>
      <c r="H21" s="2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ht="33.950000000000003" customHeight="1">
      <c r="A22" s="1"/>
      <c r="B22" s="14" t="s">
        <v>35</v>
      </c>
      <c r="C22" s="24" t="s">
        <v>36</v>
      </c>
      <c r="D22" s="24"/>
      <c r="E22" s="24"/>
      <c r="F22" s="24"/>
      <c r="G22" s="24"/>
      <c r="H22" s="2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33.950000000000003" customHeight="1">
      <c r="A23" s="1"/>
      <c r="B23" s="14" t="s">
        <v>37</v>
      </c>
      <c r="C23" s="24" t="s">
        <v>38</v>
      </c>
      <c r="D23" s="24"/>
      <c r="E23" s="24"/>
      <c r="F23" s="24"/>
      <c r="G23" s="24"/>
      <c r="H23" s="2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ht="33.950000000000003" customHeight="1">
      <c r="A24" s="1"/>
      <c r="B24" s="14" t="s">
        <v>39</v>
      </c>
      <c r="C24" s="24" t="s">
        <v>40</v>
      </c>
      <c r="D24" s="24"/>
      <c r="E24" s="24"/>
      <c r="F24" s="24"/>
      <c r="G24" s="24"/>
      <c r="H24" s="2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ht="33.950000000000003" customHeight="1">
      <c r="A25" s="1"/>
      <c r="B25" s="14" t="s">
        <v>41</v>
      </c>
      <c r="C25" s="24" t="s">
        <v>42</v>
      </c>
      <c r="D25" s="24"/>
      <c r="E25" s="24"/>
      <c r="F25" s="24"/>
      <c r="G25" s="24"/>
      <c r="H25" s="2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ht="33.950000000000003" customHeight="1">
      <c r="A26" s="1"/>
      <c r="B26" s="14" t="s">
        <v>43</v>
      </c>
      <c r="C26" s="24" t="s">
        <v>44</v>
      </c>
      <c r="D26" s="24"/>
      <c r="E26" s="24"/>
      <c r="F26" s="24"/>
      <c r="G26" s="24"/>
      <c r="H26" s="2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ht="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ht="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ht="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ht="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ht="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ht="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ht="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ht="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ht="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ht="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ht="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ht="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ht="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ht="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ht="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ht="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ht="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ht="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ht="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ht="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ht="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ht="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ht="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ht="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ht="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ht="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ht="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ht="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ht="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ht="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ht="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ht="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ht="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ht="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ht="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ht="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ht="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ht="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ht="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ht="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ht="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:44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:44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:44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:44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1:44" ht="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1:44" ht="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1:44" ht="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1:44" ht="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1:44" ht="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1:44" ht="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1:44" ht="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1:44" ht="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1:44" ht="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1:44" ht="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1:44" ht="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1:44" ht="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1:44" ht="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1:44" ht="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1:44" ht="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1:44" ht="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1:44" ht="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1:44" ht="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1:44" ht="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1:44" ht="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1:44" ht="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1:44" ht="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1:44" ht="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1:44" ht="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1:44" ht="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1:44" ht="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1:44" ht="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1:44" ht="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1:44" ht="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1:44" ht="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1:44" ht="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1:44" ht="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1:44" ht="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1:44" ht="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1:44" ht="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1:44" ht="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1:44" ht="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1:44" ht="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1:44" ht="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1:44" ht="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1:44" ht="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1:44" ht="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1:44" ht="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1:44" ht="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1:44" ht="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1:44" ht="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1:44" ht="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1:44" ht="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1:44" ht="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1:44" ht="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1:44" ht="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1:44" ht="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1:44" ht="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1:44" ht="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1:44" ht="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1:44" ht="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1:44" ht="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1:44" ht="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1:44" ht="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1:44" ht="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1:44" ht="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1:44" ht="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1:44" ht="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1:44" ht="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1:44" ht="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1:44" ht="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1:44" ht="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1:44" ht="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1:44" ht="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1:44" ht="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1:44" ht="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1:44" ht="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1:44" ht="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1:44" ht="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1:44" ht="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1:44" ht="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1:44" ht="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1:44" ht="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1:44" ht="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1:44" ht="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1:44" ht="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1:44" ht="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1:44" ht="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1:44" ht="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1:44" ht="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1:44" ht="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1:44" ht="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1:44" ht="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1:44" ht="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1:44" ht="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1:44" ht="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1:44" ht="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1:44" ht="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1:44" ht="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1:44" ht="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1:44" ht="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1:44" ht="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1:44" ht="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1:44" ht="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 spans="1:44" ht="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 spans="1:44" ht="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1:44" ht="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1:44" ht="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1:44" ht="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1:44" ht="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</sheetData>
  <mergeCells count="22">
    <mergeCell ref="C25:H25"/>
    <mergeCell ref="C26:H26"/>
    <mergeCell ref="C20:H20"/>
    <mergeCell ref="C21:H21"/>
    <mergeCell ref="C22:H22"/>
    <mergeCell ref="C23:H23"/>
    <mergeCell ref="C24:H24"/>
    <mergeCell ref="C15:H15"/>
    <mergeCell ref="C16:H16"/>
    <mergeCell ref="C17:H17"/>
    <mergeCell ref="C18:H18"/>
    <mergeCell ref="C19:H19"/>
    <mergeCell ref="C10:H10"/>
    <mergeCell ref="C11:H11"/>
    <mergeCell ref="C12:H12"/>
    <mergeCell ref="C13:H13"/>
    <mergeCell ref="C14:H14"/>
    <mergeCell ref="C5:H5"/>
    <mergeCell ref="C6:H6"/>
    <mergeCell ref="C7:H7"/>
    <mergeCell ref="C8:H8"/>
    <mergeCell ref="C9:H9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3968B"/>
  </sheetPr>
  <dimension ref="A1:AR305"/>
  <sheetViews>
    <sheetView showGridLines="0" workbookViewId="0">
      <pane ySplit="2" topLeftCell="A3" activePane="bottomLeft" state="frozen"/>
      <selection pane="bottomLeft"/>
    </sheetView>
  </sheetViews>
  <sheetFormatPr defaultRowHeight="14.25" outlineLevelCol="1"/>
  <cols>
    <col min="1" max="4" width="16" customWidth="1"/>
    <col min="5" max="7" width="18" customWidth="1"/>
    <col min="8" max="9" width="25" customWidth="1"/>
    <col min="10" max="16" width="18" customWidth="1"/>
    <col min="17" max="27" width="18" customWidth="1" outlineLevel="1"/>
    <col min="28" max="33" width="25" customWidth="1"/>
    <col min="34" max="34" width="18" customWidth="1"/>
    <col min="35" max="35" width="24" customWidth="1"/>
    <col min="36" max="40" width="18" customWidth="1"/>
    <col min="41" max="44" width="18" hidden="1" customWidth="1"/>
  </cols>
  <sheetData>
    <row r="1" spans="1:44" ht="18.95" customHeight="1">
      <c r="A1" s="2" t="s">
        <v>45</v>
      </c>
      <c r="B1" s="2" t="s">
        <v>46</v>
      </c>
      <c r="C1" s="2" t="s">
        <v>47</v>
      </c>
      <c r="D1" s="2" t="s">
        <v>48</v>
      </c>
      <c r="E1" s="2" t="s">
        <v>49</v>
      </c>
      <c r="F1" s="2" t="s">
        <v>50</v>
      </c>
      <c r="G1" s="2" t="s">
        <v>51</v>
      </c>
      <c r="H1" s="2" t="s">
        <v>52</v>
      </c>
      <c r="I1" s="2" t="s">
        <v>53</v>
      </c>
      <c r="J1" s="2" t="s">
        <v>54</v>
      </c>
      <c r="K1" s="2" t="s">
        <v>55</v>
      </c>
      <c r="L1" s="2" t="s">
        <v>56</v>
      </c>
      <c r="M1" s="2" t="s">
        <v>57</v>
      </c>
      <c r="N1" s="2" t="s">
        <v>58</v>
      </c>
      <c r="O1" s="2" t="s">
        <v>59</v>
      </c>
      <c r="P1" s="2" t="s">
        <v>60</v>
      </c>
      <c r="Q1" s="2" t="s">
        <v>61</v>
      </c>
      <c r="R1" s="2" t="s">
        <v>62</v>
      </c>
      <c r="S1" s="2" t="s">
        <v>63</v>
      </c>
      <c r="T1" s="2" t="s">
        <v>64</v>
      </c>
      <c r="U1" s="2" t="s">
        <v>65</v>
      </c>
      <c r="V1" s="2" t="s">
        <v>66</v>
      </c>
      <c r="W1" s="2" t="s">
        <v>67</v>
      </c>
      <c r="X1" s="2" t="s">
        <v>68</v>
      </c>
      <c r="Y1" s="2" t="s">
        <v>69</v>
      </c>
      <c r="Z1" s="2" t="s">
        <v>70</v>
      </c>
      <c r="AA1" s="2" t="s">
        <v>71</v>
      </c>
      <c r="AB1" s="2" t="s">
        <v>72</v>
      </c>
      <c r="AC1" s="2" t="s">
        <v>73</v>
      </c>
      <c r="AD1" s="2" t="s">
        <v>74</v>
      </c>
      <c r="AE1" s="2" t="s">
        <v>75</v>
      </c>
      <c r="AF1" s="2" t="s">
        <v>76</v>
      </c>
      <c r="AG1" s="2" t="s">
        <v>77</v>
      </c>
      <c r="AH1" s="2" t="s">
        <v>78</v>
      </c>
      <c r="AI1" s="2" t="s">
        <v>79</v>
      </c>
      <c r="AJ1" s="2" t="s">
        <v>80</v>
      </c>
      <c r="AK1" s="2" t="s">
        <v>81</v>
      </c>
      <c r="AL1" s="2" t="s">
        <v>82</v>
      </c>
      <c r="AM1" s="2" t="s">
        <v>83</v>
      </c>
      <c r="AN1" s="2" t="s">
        <v>84</v>
      </c>
      <c r="AO1" s="2" t="s">
        <v>85</v>
      </c>
      <c r="AP1" s="2" t="s">
        <v>86</v>
      </c>
      <c r="AQ1" s="2" t="s">
        <v>87</v>
      </c>
      <c r="AR1" s="2" t="s">
        <v>88</v>
      </c>
    </row>
    <row r="2" spans="1:44" ht="48" customHeight="1">
      <c r="A2" s="4" t="s">
        <v>89</v>
      </c>
      <c r="B2" s="4" t="s">
        <v>90</v>
      </c>
      <c r="C2" s="4" t="s">
        <v>91</v>
      </c>
      <c r="D2" s="4" t="s">
        <v>92</v>
      </c>
      <c r="E2" s="4" t="s">
        <v>93</v>
      </c>
      <c r="F2" s="4" t="s">
        <v>94</v>
      </c>
      <c r="G2" s="4" t="s">
        <v>95</v>
      </c>
      <c r="H2" s="4" t="s">
        <v>96</v>
      </c>
      <c r="I2" s="4" t="s">
        <v>97</v>
      </c>
      <c r="J2" s="4" t="s">
        <v>98</v>
      </c>
      <c r="K2" s="4" t="s">
        <v>99</v>
      </c>
      <c r="L2" s="4" t="s">
        <v>100</v>
      </c>
      <c r="M2" s="4" t="s">
        <v>101</v>
      </c>
      <c r="N2" s="4" t="s">
        <v>102</v>
      </c>
      <c r="O2" s="4" t="s">
        <v>103</v>
      </c>
      <c r="P2" s="4" t="s">
        <v>104</v>
      </c>
      <c r="Q2" s="4" t="s">
        <v>105</v>
      </c>
      <c r="R2" s="4" t="s">
        <v>106</v>
      </c>
      <c r="S2" s="4" t="s">
        <v>107</v>
      </c>
      <c r="T2" s="4" t="s">
        <v>108</v>
      </c>
      <c r="U2" s="4" t="s">
        <v>109</v>
      </c>
      <c r="V2" s="4" t="s">
        <v>110</v>
      </c>
      <c r="W2" s="4" t="s">
        <v>111</v>
      </c>
      <c r="X2" s="4" t="s">
        <v>112</v>
      </c>
      <c r="Y2" s="4" t="s">
        <v>113</v>
      </c>
      <c r="Z2" s="4" t="s">
        <v>114</v>
      </c>
      <c r="AA2" s="4" t="s">
        <v>115</v>
      </c>
      <c r="AB2" s="4" t="s">
        <v>116</v>
      </c>
      <c r="AC2" s="4" t="s">
        <v>117</v>
      </c>
      <c r="AD2" s="4" t="s">
        <v>118</v>
      </c>
      <c r="AE2" s="4" t="s">
        <v>119</v>
      </c>
      <c r="AF2" s="4" t="s">
        <v>120</v>
      </c>
      <c r="AG2" s="4" t="s">
        <v>121</v>
      </c>
      <c r="AH2" s="4" t="s">
        <v>122</v>
      </c>
      <c r="AI2" s="4" t="s">
        <v>123</v>
      </c>
      <c r="AJ2" s="4" t="s">
        <v>124</v>
      </c>
      <c r="AK2" s="4" t="s">
        <v>125</v>
      </c>
      <c r="AL2" s="4" t="s">
        <v>126</v>
      </c>
      <c r="AM2" s="4" t="s">
        <v>127</v>
      </c>
      <c r="AN2" s="4" t="s">
        <v>128</v>
      </c>
      <c r="AO2" s="4" t="s">
        <v>129</v>
      </c>
      <c r="AP2" s="4" t="s">
        <v>130</v>
      </c>
      <c r="AQ2" s="4" t="s">
        <v>131</v>
      </c>
      <c r="AR2" s="4" t="s">
        <v>132</v>
      </c>
    </row>
    <row r="3" spans="1:44" ht="23.1" customHeight="1">
      <c r="A3" s="20" t="s">
        <v>133</v>
      </c>
      <c r="B3" s="19"/>
      <c r="C3" s="19"/>
      <c r="D3" s="19" t="s">
        <v>134</v>
      </c>
      <c r="E3" s="19"/>
      <c r="F3" s="19"/>
      <c r="G3" s="19"/>
      <c r="H3" s="20"/>
      <c r="I3" s="20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2"/>
      <c r="X3" s="22"/>
      <c r="Y3" s="22"/>
      <c r="Z3" s="21"/>
      <c r="AA3" s="21"/>
      <c r="AB3" s="19"/>
      <c r="AC3" s="19"/>
      <c r="AD3" s="19"/>
      <c r="AE3" s="19"/>
      <c r="AF3" s="19"/>
      <c r="AG3" s="19"/>
      <c r="AH3" s="20" t="s">
        <v>135</v>
      </c>
      <c r="AI3" s="6" t="str">
        <f t="shared" ref="AI3:AI66" si="0">IF(COUNTA(B3:C3,E3:AG3)=0,"",IF(B3="PLAN","PLAN",IF(B3&lt;&gt;"CLOSED","CHECK_TYPE",IF(C3="ESTIMATED","ESTIMATED",IF(C3&lt;&gt;"ACTUAL","CHECK_COST_BASIS",IF(NOT(AR3),"CHECK_DETAILS",IF(NOT(AQ3),"CHECK_NUMBERS","CONFIRMED")))))))</f>
        <v/>
      </c>
      <c r="AJ3" s="10" t="str">
        <f t="shared" ref="AJ3:AJ66" si="1">IF(AI3="CONFIRMED",IF(G3="LONG",1,-1)*L3*(K3-J3),"")</f>
        <v/>
      </c>
      <c r="AK3" s="10" t="str">
        <f t="shared" ref="AK3:AK66" si="2">IF(AI3="CONFIRMED",AJ3-M3-N3-O3,"")</f>
        <v/>
      </c>
      <c r="AL3" s="10" t="str">
        <f t="shared" ref="AL3:AL66" si="3">IF(AND(AI3="CONFIRMED",ISNUMBER(P3),P3&gt;0),AK3/P3,"")</f>
        <v/>
      </c>
      <c r="AM3" s="10" t="str">
        <f>IF(AI3="CONFIRMED",SUM(AK$3:AK3),"")</f>
        <v/>
      </c>
      <c r="AN3" s="6" t="str">
        <f t="shared" ref="AN3:AN66" si="4">IF(AI3="CONFIRMED",LEFT(I3,7),"")</f>
        <v/>
      </c>
      <c r="AO3" s="11" t="str">
        <f t="shared" ref="AO3:AO66" si="5">IF(H3="","",IFERROR(IF(AND(ISTEXT(H3),LEN(H3)=19,VALUE(LEFT(H3,4))&gt;=2000,VALUE(LEFT(H3,4))&lt;=2099,TEXT(DATE(VALUE(LEFT(H3,4)),VALUE(MID(H3,6,2)),VALUE(MID(H3,9,2)))+TIME(VALUE(MID(H3,12,2)),VALUE(MID(H3,15,2)),VALUE(RIGHT(H3,2))),"yyyy-mm-dd hh:mm:ss")=H3),DATE(VALUE(LEFT(H3,4)),VALUE(MID(H3,6,2)),VALUE(MID(H3,9,2)))+TIME(VALUE(MID(H3,12,2)),VALUE(MID(H3,15,2)),VALUE(RIGHT(H3,2))),-1),-1))</f>
        <v/>
      </c>
      <c r="AP3" s="11" t="str">
        <f t="shared" ref="AP3:AP66" si="6">IF(I3="","",IFERROR(IF(AND(ISTEXT(I3),LEN(I3)=19,VALUE(LEFT(I3,4))&gt;=2000,VALUE(LEFT(I3,4))&lt;=2099,TEXT(DATE(VALUE(LEFT(I3,4)),VALUE(MID(I3,6,2)),VALUE(MID(I3,9,2)))+TIME(VALUE(MID(I3,12,2)),VALUE(MID(I3,15,2)),VALUE(RIGHT(I3,2))),"yyyy-mm-dd hh:mm:ss")=I3),DATE(VALUE(LEFT(I3,4)),VALUE(MID(I3,6,2)),VALUE(MID(I3,9,2)))+TIME(VALUE(MID(I3,12,2)),VALUE(MID(I3,15,2)),VALUE(RIGHT(I3,2))),-1),-1))</f>
        <v/>
      </c>
      <c r="AQ3" s="6" t="b">
        <f t="shared" ref="AQ3:AQ66" si="7">IFERROR(AND(COUNT(J3:O3)=6,J3&gt;0,K3&gt;0,L3&gt;0,M3&gt;=0,N3&gt;=0,MAX(J3:N3)&lt;=1000000000000,ABS(O3)&lt;=1000000000000,AND(ROUND(J3,12)=J3,IF(J3=0,TRUE,ROUND(J3,11-INT(LOG10(ABS(J3))))=J3)),AND(ROUND(K3,12)=K3,IF(K3=0,TRUE,ROUND(K3,11-INT(LOG10(ABS(K3))))=K3)),AND(ROUND(L3,12)=L3,IF(L3=0,TRUE,ROUND(L3,11-INT(LOG10(ABS(L3))))=L3)),AND(ROUND(M3,12)=M3,IF(M3=0,TRUE,ROUND(M3,11-INT(LOG10(ABS(M3))))=M3)),AND(ROUND(N3,12)=N3,IF(N3=0,TRUE,ROUND(N3,11-INT(LOG10(ABS(N3))))=N3)),AND(ROUND(O3,12)=O3,IF(O3=0,TRUE,ROUND(O3,11-INT(LOG10(ABS(O3))))=O3)),ABS(IF(G3="LONG",1,-1)*L3*(K3-J3))&lt;=1000000000000,ABS((IF(G3="LONG",1,-1)*L3*(K3-J3)-M3-N3-O3))&lt;=1000000000000,J3*L3&lt;=1000000000000,OR(AND(J3=K3,M3=0,N3=0,O3=0),ABS((IF(G3="LONG",1,-1)*L3*(K3-J3)-M3-N3-O3))&gt;MAX(0.00000001,ABS(IF(G3="LONG",1,-1)*L3*(K3-J3))*0.000000000001))),FALSE)</f>
        <v>0</v>
      </c>
      <c r="AR3" s="6" t="b">
        <f t="shared" ref="AR3:AR66" si="8">IFERROR(AND(A3="1.0",D3="Asia/Seoul",LEN(TRIM(E3))&gt;0,LEN(TRIM(F3))&gt;0,OR(G3="LONG",G3="SHORT"),ISNUMBER(AO3),ISNUMBER(AP3),AO3&gt;0,AP3&gt;=AO3),FALSE)</f>
        <v>0</v>
      </c>
    </row>
    <row r="4" spans="1:44" ht="23.1" customHeight="1">
      <c r="A4" s="20" t="s">
        <v>133</v>
      </c>
      <c r="B4" s="19"/>
      <c r="C4" s="19"/>
      <c r="D4" s="19" t="s">
        <v>134</v>
      </c>
      <c r="E4" s="19"/>
      <c r="F4" s="19"/>
      <c r="G4" s="19"/>
      <c r="H4" s="20"/>
      <c r="I4" s="20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2"/>
      <c r="X4" s="22"/>
      <c r="Y4" s="22"/>
      <c r="Z4" s="21"/>
      <c r="AA4" s="21"/>
      <c r="AB4" s="19"/>
      <c r="AC4" s="19"/>
      <c r="AD4" s="19"/>
      <c r="AE4" s="19"/>
      <c r="AF4" s="19"/>
      <c r="AG4" s="19"/>
      <c r="AH4" s="20" t="s">
        <v>135</v>
      </c>
      <c r="AI4" s="6" t="str">
        <f t="shared" si="0"/>
        <v/>
      </c>
      <c r="AJ4" s="10" t="str">
        <f t="shared" si="1"/>
        <v/>
      </c>
      <c r="AK4" s="10" t="str">
        <f t="shared" si="2"/>
        <v/>
      </c>
      <c r="AL4" s="10" t="str">
        <f t="shared" si="3"/>
        <v/>
      </c>
      <c r="AM4" s="10" t="str">
        <f>IF(AI4="CONFIRMED",SUM(AK$3:AK4),"")</f>
        <v/>
      </c>
      <c r="AN4" s="6" t="str">
        <f t="shared" si="4"/>
        <v/>
      </c>
      <c r="AO4" s="11" t="str">
        <f t="shared" si="5"/>
        <v/>
      </c>
      <c r="AP4" s="11" t="str">
        <f t="shared" si="6"/>
        <v/>
      </c>
      <c r="AQ4" s="6" t="b">
        <f t="shared" si="7"/>
        <v>0</v>
      </c>
      <c r="AR4" s="6" t="b">
        <f t="shared" si="8"/>
        <v>0</v>
      </c>
    </row>
    <row r="5" spans="1:44" ht="23.1" customHeight="1">
      <c r="A5" s="20" t="s">
        <v>133</v>
      </c>
      <c r="B5" s="19"/>
      <c r="C5" s="19"/>
      <c r="D5" s="19" t="s">
        <v>134</v>
      </c>
      <c r="E5" s="19"/>
      <c r="F5" s="19"/>
      <c r="G5" s="19"/>
      <c r="H5" s="20"/>
      <c r="I5" s="20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2"/>
      <c r="X5" s="22"/>
      <c r="Y5" s="22"/>
      <c r="Z5" s="21"/>
      <c r="AA5" s="21"/>
      <c r="AB5" s="19"/>
      <c r="AC5" s="19"/>
      <c r="AD5" s="19"/>
      <c r="AE5" s="19"/>
      <c r="AF5" s="19"/>
      <c r="AG5" s="19"/>
      <c r="AH5" s="20" t="s">
        <v>135</v>
      </c>
      <c r="AI5" s="6" t="str">
        <f t="shared" si="0"/>
        <v/>
      </c>
      <c r="AJ5" s="10" t="str">
        <f t="shared" si="1"/>
        <v/>
      </c>
      <c r="AK5" s="10" t="str">
        <f t="shared" si="2"/>
        <v/>
      </c>
      <c r="AL5" s="10" t="str">
        <f t="shared" si="3"/>
        <v/>
      </c>
      <c r="AM5" s="10" t="str">
        <f>IF(AI5="CONFIRMED",SUM(AK$3:AK5),"")</f>
        <v/>
      </c>
      <c r="AN5" s="6" t="str">
        <f t="shared" si="4"/>
        <v/>
      </c>
      <c r="AO5" s="11" t="str">
        <f t="shared" si="5"/>
        <v/>
      </c>
      <c r="AP5" s="11" t="str">
        <f t="shared" si="6"/>
        <v/>
      </c>
      <c r="AQ5" s="6" t="b">
        <f t="shared" si="7"/>
        <v>0</v>
      </c>
      <c r="AR5" s="6" t="b">
        <f t="shared" si="8"/>
        <v>0</v>
      </c>
    </row>
    <row r="6" spans="1:44" ht="23.1" customHeight="1">
      <c r="A6" s="20" t="s">
        <v>133</v>
      </c>
      <c r="B6" s="19"/>
      <c r="C6" s="19"/>
      <c r="D6" s="19" t="s">
        <v>134</v>
      </c>
      <c r="E6" s="19"/>
      <c r="F6" s="19"/>
      <c r="G6" s="19"/>
      <c r="H6" s="20"/>
      <c r="I6" s="20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2"/>
      <c r="X6" s="22"/>
      <c r="Y6" s="22"/>
      <c r="Z6" s="21"/>
      <c r="AA6" s="21"/>
      <c r="AB6" s="19"/>
      <c r="AC6" s="19"/>
      <c r="AD6" s="19"/>
      <c r="AE6" s="19"/>
      <c r="AF6" s="19"/>
      <c r="AG6" s="19"/>
      <c r="AH6" s="20" t="s">
        <v>135</v>
      </c>
      <c r="AI6" s="6" t="str">
        <f t="shared" si="0"/>
        <v/>
      </c>
      <c r="AJ6" s="10" t="str">
        <f t="shared" si="1"/>
        <v/>
      </c>
      <c r="AK6" s="10" t="str">
        <f t="shared" si="2"/>
        <v/>
      </c>
      <c r="AL6" s="10" t="str">
        <f t="shared" si="3"/>
        <v/>
      </c>
      <c r="AM6" s="10" t="str">
        <f>IF(AI6="CONFIRMED",SUM(AK$3:AK6),"")</f>
        <v/>
      </c>
      <c r="AN6" s="6" t="str">
        <f t="shared" si="4"/>
        <v/>
      </c>
      <c r="AO6" s="11" t="str">
        <f t="shared" si="5"/>
        <v/>
      </c>
      <c r="AP6" s="11" t="str">
        <f t="shared" si="6"/>
        <v/>
      </c>
      <c r="AQ6" s="6" t="b">
        <f t="shared" si="7"/>
        <v>0</v>
      </c>
      <c r="AR6" s="6" t="b">
        <f t="shared" si="8"/>
        <v>0</v>
      </c>
    </row>
    <row r="7" spans="1:44" ht="23.1" customHeight="1">
      <c r="A7" s="20" t="s">
        <v>133</v>
      </c>
      <c r="B7" s="19"/>
      <c r="C7" s="19"/>
      <c r="D7" s="19" t="s">
        <v>134</v>
      </c>
      <c r="E7" s="19"/>
      <c r="F7" s="19"/>
      <c r="G7" s="19"/>
      <c r="H7" s="20"/>
      <c r="I7" s="20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2"/>
      <c r="X7" s="22"/>
      <c r="Y7" s="22"/>
      <c r="Z7" s="21"/>
      <c r="AA7" s="21"/>
      <c r="AB7" s="19"/>
      <c r="AC7" s="19"/>
      <c r="AD7" s="19"/>
      <c r="AE7" s="19"/>
      <c r="AF7" s="19"/>
      <c r="AG7" s="19"/>
      <c r="AH7" s="20" t="s">
        <v>135</v>
      </c>
      <c r="AI7" s="6" t="str">
        <f t="shared" si="0"/>
        <v/>
      </c>
      <c r="AJ7" s="10" t="str">
        <f t="shared" si="1"/>
        <v/>
      </c>
      <c r="AK7" s="10" t="str">
        <f t="shared" si="2"/>
        <v/>
      </c>
      <c r="AL7" s="10" t="str">
        <f t="shared" si="3"/>
        <v/>
      </c>
      <c r="AM7" s="10" t="str">
        <f>IF(AI7="CONFIRMED",SUM(AK$3:AK7),"")</f>
        <v/>
      </c>
      <c r="AN7" s="6" t="str">
        <f t="shared" si="4"/>
        <v/>
      </c>
      <c r="AO7" s="11" t="str">
        <f t="shared" si="5"/>
        <v/>
      </c>
      <c r="AP7" s="11" t="str">
        <f t="shared" si="6"/>
        <v/>
      </c>
      <c r="AQ7" s="6" t="b">
        <f t="shared" si="7"/>
        <v>0</v>
      </c>
      <c r="AR7" s="6" t="b">
        <f t="shared" si="8"/>
        <v>0</v>
      </c>
    </row>
    <row r="8" spans="1:44" ht="23.1" customHeight="1">
      <c r="A8" s="20" t="s">
        <v>133</v>
      </c>
      <c r="B8" s="19"/>
      <c r="C8" s="19"/>
      <c r="D8" s="19" t="s">
        <v>134</v>
      </c>
      <c r="E8" s="19"/>
      <c r="F8" s="19"/>
      <c r="G8" s="19"/>
      <c r="H8" s="20"/>
      <c r="I8" s="20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2"/>
      <c r="X8" s="22"/>
      <c r="Y8" s="22"/>
      <c r="Z8" s="21"/>
      <c r="AA8" s="21"/>
      <c r="AB8" s="19"/>
      <c r="AC8" s="19"/>
      <c r="AD8" s="19"/>
      <c r="AE8" s="19"/>
      <c r="AF8" s="19"/>
      <c r="AG8" s="19"/>
      <c r="AH8" s="20" t="s">
        <v>135</v>
      </c>
      <c r="AI8" s="6" t="str">
        <f t="shared" si="0"/>
        <v/>
      </c>
      <c r="AJ8" s="10" t="str">
        <f t="shared" si="1"/>
        <v/>
      </c>
      <c r="AK8" s="10" t="str">
        <f t="shared" si="2"/>
        <v/>
      </c>
      <c r="AL8" s="10" t="str">
        <f t="shared" si="3"/>
        <v/>
      </c>
      <c r="AM8" s="10" t="str">
        <f>IF(AI8="CONFIRMED",SUM(AK$3:AK8),"")</f>
        <v/>
      </c>
      <c r="AN8" s="6" t="str">
        <f t="shared" si="4"/>
        <v/>
      </c>
      <c r="AO8" s="11" t="str">
        <f t="shared" si="5"/>
        <v/>
      </c>
      <c r="AP8" s="11" t="str">
        <f t="shared" si="6"/>
        <v/>
      </c>
      <c r="AQ8" s="6" t="b">
        <f t="shared" si="7"/>
        <v>0</v>
      </c>
      <c r="AR8" s="6" t="b">
        <f t="shared" si="8"/>
        <v>0</v>
      </c>
    </row>
    <row r="9" spans="1:44" ht="23.1" customHeight="1">
      <c r="A9" s="20" t="s">
        <v>133</v>
      </c>
      <c r="B9" s="19"/>
      <c r="C9" s="19"/>
      <c r="D9" s="19" t="s">
        <v>134</v>
      </c>
      <c r="E9" s="19"/>
      <c r="F9" s="19"/>
      <c r="G9" s="19"/>
      <c r="H9" s="20"/>
      <c r="I9" s="20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2"/>
      <c r="X9" s="22"/>
      <c r="Y9" s="22"/>
      <c r="Z9" s="21"/>
      <c r="AA9" s="21"/>
      <c r="AB9" s="19"/>
      <c r="AC9" s="19"/>
      <c r="AD9" s="19"/>
      <c r="AE9" s="19"/>
      <c r="AF9" s="19"/>
      <c r="AG9" s="19"/>
      <c r="AH9" s="20" t="s">
        <v>135</v>
      </c>
      <c r="AI9" s="6" t="str">
        <f t="shared" si="0"/>
        <v/>
      </c>
      <c r="AJ9" s="10" t="str">
        <f t="shared" si="1"/>
        <v/>
      </c>
      <c r="AK9" s="10" t="str">
        <f t="shared" si="2"/>
        <v/>
      </c>
      <c r="AL9" s="10" t="str">
        <f t="shared" si="3"/>
        <v/>
      </c>
      <c r="AM9" s="10" t="str">
        <f>IF(AI9="CONFIRMED",SUM(AK$3:AK9),"")</f>
        <v/>
      </c>
      <c r="AN9" s="6" t="str">
        <f t="shared" si="4"/>
        <v/>
      </c>
      <c r="AO9" s="11" t="str">
        <f t="shared" si="5"/>
        <v/>
      </c>
      <c r="AP9" s="11" t="str">
        <f t="shared" si="6"/>
        <v/>
      </c>
      <c r="AQ9" s="6" t="b">
        <f t="shared" si="7"/>
        <v>0</v>
      </c>
      <c r="AR9" s="6" t="b">
        <f t="shared" si="8"/>
        <v>0</v>
      </c>
    </row>
    <row r="10" spans="1:44" ht="23.1" customHeight="1">
      <c r="A10" s="20" t="s">
        <v>133</v>
      </c>
      <c r="B10" s="19"/>
      <c r="C10" s="19"/>
      <c r="D10" s="19" t="s">
        <v>134</v>
      </c>
      <c r="E10" s="19"/>
      <c r="F10" s="19"/>
      <c r="G10" s="19"/>
      <c r="H10" s="20"/>
      <c r="I10" s="20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2"/>
      <c r="X10" s="22"/>
      <c r="Y10" s="22"/>
      <c r="Z10" s="21"/>
      <c r="AA10" s="21"/>
      <c r="AB10" s="19"/>
      <c r="AC10" s="19"/>
      <c r="AD10" s="19"/>
      <c r="AE10" s="19"/>
      <c r="AF10" s="19"/>
      <c r="AG10" s="19"/>
      <c r="AH10" s="20" t="s">
        <v>135</v>
      </c>
      <c r="AI10" s="6" t="str">
        <f t="shared" si="0"/>
        <v/>
      </c>
      <c r="AJ10" s="10" t="str">
        <f t="shared" si="1"/>
        <v/>
      </c>
      <c r="AK10" s="10" t="str">
        <f t="shared" si="2"/>
        <v/>
      </c>
      <c r="AL10" s="10" t="str">
        <f t="shared" si="3"/>
        <v/>
      </c>
      <c r="AM10" s="10" t="str">
        <f>IF(AI10="CONFIRMED",SUM(AK$3:AK10),"")</f>
        <v/>
      </c>
      <c r="AN10" s="6" t="str">
        <f t="shared" si="4"/>
        <v/>
      </c>
      <c r="AO10" s="11" t="str">
        <f t="shared" si="5"/>
        <v/>
      </c>
      <c r="AP10" s="11" t="str">
        <f t="shared" si="6"/>
        <v/>
      </c>
      <c r="AQ10" s="6" t="b">
        <f t="shared" si="7"/>
        <v>0</v>
      </c>
      <c r="AR10" s="6" t="b">
        <f t="shared" si="8"/>
        <v>0</v>
      </c>
    </row>
    <row r="11" spans="1:44" ht="23.1" customHeight="1">
      <c r="A11" s="20" t="s">
        <v>133</v>
      </c>
      <c r="B11" s="19"/>
      <c r="C11" s="19"/>
      <c r="D11" s="19" t="s">
        <v>134</v>
      </c>
      <c r="E11" s="19"/>
      <c r="F11" s="19"/>
      <c r="G11" s="19"/>
      <c r="H11" s="20"/>
      <c r="I11" s="20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2"/>
      <c r="X11" s="22"/>
      <c r="Y11" s="22"/>
      <c r="Z11" s="21"/>
      <c r="AA11" s="21"/>
      <c r="AB11" s="19"/>
      <c r="AC11" s="19"/>
      <c r="AD11" s="19"/>
      <c r="AE11" s="19"/>
      <c r="AF11" s="19"/>
      <c r="AG11" s="19"/>
      <c r="AH11" s="20" t="s">
        <v>135</v>
      </c>
      <c r="AI11" s="6" t="str">
        <f t="shared" si="0"/>
        <v/>
      </c>
      <c r="AJ11" s="10" t="str">
        <f t="shared" si="1"/>
        <v/>
      </c>
      <c r="AK11" s="10" t="str">
        <f t="shared" si="2"/>
        <v/>
      </c>
      <c r="AL11" s="10" t="str">
        <f t="shared" si="3"/>
        <v/>
      </c>
      <c r="AM11" s="10" t="str">
        <f>IF(AI11="CONFIRMED",SUM(AK$3:AK11),"")</f>
        <v/>
      </c>
      <c r="AN11" s="6" t="str">
        <f t="shared" si="4"/>
        <v/>
      </c>
      <c r="AO11" s="11" t="str">
        <f t="shared" si="5"/>
        <v/>
      </c>
      <c r="AP11" s="11" t="str">
        <f t="shared" si="6"/>
        <v/>
      </c>
      <c r="AQ11" s="6" t="b">
        <f t="shared" si="7"/>
        <v>0</v>
      </c>
      <c r="AR11" s="6" t="b">
        <f t="shared" si="8"/>
        <v>0</v>
      </c>
    </row>
    <row r="12" spans="1:44" ht="23.1" customHeight="1">
      <c r="A12" s="20" t="s">
        <v>133</v>
      </c>
      <c r="B12" s="19"/>
      <c r="C12" s="19"/>
      <c r="D12" s="19" t="s">
        <v>134</v>
      </c>
      <c r="E12" s="19"/>
      <c r="F12" s="19"/>
      <c r="G12" s="19"/>
      <c r="H12" s="20"/>
      <c r="I12" s="20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2"/>
      <c r="X12" s="22"/>
      <c r="Y12" s="22"/>
      <c r="Z12" s="21"/>
      <c r="AA12" s="21"/>
      <c r="AB12" s="19"/>
      <c r="AC12" s="19"/>
      <c r="AD12" s="19"/>
      <c r="AE12" s="19"/>
      <c r="AF12" s="19"/>
      <c r="AG12" s="19"/>
      <c r="AH12" s="20" t="s">
        <v>135</v>
      </c>
      <c r="AI12" s="6" t="str">
        <f t="shared" si="0"/>
        <v/>
      </c>
      <c r="AJ12" s="10" t="str">
        <f t="shared" si="1"/>
        <v/>
      </c>
      <c r="AK12" s="10" t="str">
        <f t="shared" si="2"/>
        <v/>
      </c>
      <c r="AL12" s="10" t="str">
        <f t="shared" si="3"/>
        <v/>
      </c>
      <c r="AM12" s="10" t="str">
        <f>IF(AI12="CONFIRMED",SUM(AK$3:AK12),"")</f>
        <v/>
      </c>
      <c r="AN12" s="6" t="str">
        <f t="shared" si="4"/>
        <v/>
      </c>
      <c r="AO12" s="11" t="str">
        <f t="shared" si="5"/>
        <v/>
      </c>
      <c r="AP12" s="11" t="str">
        <f t="shared" si="6"/>
        <v/>
      </c>
      <c r="AQ12" s="6" t="b">
        <f t="shared" si="7"/>
        <v>0</v>
      </c>
      <c r="AR12" s="6" t="b">
        <f t="shared" si="8"/>
        <v>0</v>
      </c>
    </row>
    <row r="13" spans="1:44" ht="23.1" customHeight="1">
      <c r="A13" s="20" t="s">
        <v>133</v>
      </c>
      <c r="B13" s="19"/>
      <c r="C13" s="19"/>
      <c r="D13" s="19" t="s">
        <v>134</v>
      </c>
      <c r="E13" s="19"/>
      <c r="F13" s="19"/>
      <c r="G13" s="19"/>
      <c r="H13" s="20"/>
      <c r="I13" s="20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2"/>
      <c r="X13" s="22"/>
      <c r="Y13" s="22"/>
      <c r="Z13" s="21"/>
      <c r="AA13" s="21"/>
      <c r="AB13" s="19"/>
      <c r="AC13" s="19"/>
      <c r="AD13" s="19"/>
      <c r="AE13" s="19"/>
      <c r="AF13" s="19"/>
      <c r="AG13" s="19"/>
      <c r="AH13" s="20" t="s">
        <v>135</v>
      </c>
      <c r="AI13" s="6" t="str">
        <f t="shared" si="0"/>
        <v/>
      </c>
      <c r="AJ13" s="10" t="str">
        <f t="shared" si="1"/>
        <v/>
      </c>
      <c r="AK13" s="10" t="str">
        <f t="shared" si="2"/>
        <v/>
      </c>
      <c r="AL13" s="10" t="str">
        <f t="shared" si="3"/>
        <v/>
      </c>
      <c r="AM13" s="10" t="str">
        <f>IF(AI13="CONFIRMED",SUM(AK$3:AK13),"")</f>
        <v/>
      </c>
      <c r="AN13" s="6" t="str">
        <f t="shared" si="4"/>
        <v/>
      </c>
      <c r="AO13" s="11" t="str">
        <f t="shared" si="5"/>
        <v/>
      </c>
      <c r="AP13" s="11" t="str">
        <f t="shared" si="6"/>
        <v/>
      </c>
      <c r="AQ13" s="6" t="b">
        <f t="shared" si="7"/>
        <v>0</v>
      </c>
      <c r="AR13" s="6" t="b">
        <f t="shared" si="8"/>
        <v>0</v>
      </c>
    </row>
    <row r="14" spans="1:44" ht="23.1" customHeight="1">
      <c r="A14" s="20" t="s">
        <v>133</v>
      </c>
      <c r="B14" s="19"/>
      <c r="C14" s="19"/>
      <c r="D14" s="19" t="s">
        <v>134</v>
      </c>
      <c r="E14" s="19"/>
      <c r="F14" s="19"/>
      <c r="G14" s="19"/>
      <c r="H14" s="20"/>
      <c r="I14" s="20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2"/>
      <c r="X14" s="22"/>
      <c r="Y14" s="22"/>
      <c r="Z14" s="21"/>
      <c r="AA14" s="21"/>
      <c r="AB14" s="19"/>
      <c r="AC14" s="19"/>
      <c r="AD14" s="19"/>
      <c r="AE14" s="19"/>
      <c r="AF14" s="19"/>
      <c r="AG14" s="19"/>
      <c r="AH14" s="20" t="s">
        <v>135</v>
      </c>
      <c r="AI14" s="6" t="str">
        <f t="shared" si="0"/>
        <v/>
      </c>
      <c r="AJ14" s="10" t="str">
        <f t="shared" si="1"/>
        <v/>
      </c>
      <c r="AK14" s="10" t="str">
        <f t="shared" si="2"/>
        <v/>
      </c>
      <c r="AL14" s="10" t="str">
        <f t="shared" si="3"/>
        <v/>
      </c>
      <c r="AM14" s="10" t="str">
        <f>IF(AI14="CONFIRMED",SUM(AK$3:AK14),"")</f>
        <v/>
      </c>
      <c r="AN14" s="6" t="str">
        <f t="shared" si="4"/>
        <v/>
      </c>
      <c r="AO14" s="11" t="str">
        <f t="shared" si="5"/>
        <v/>
      </c>
      <c r="AP14" s="11" t="str">
        <f t="shared" si="6"/>
        <v/>
      </c>
      <c r="AQ14" s="6" t="b">
        <f t="shared" si="7"/>
        <v>0</v>
      </c>
      <c r="AR14" s="6" t="b">
        <f t="shared" si="8"/>
        <v>0</v>
      </c>
    </row>
    <row r="15" spans="1:44" ht="23.1" customHeight="1">
      <c r="A15" s="20" t="s">
        <v>133</v>
      </c>
      <c r="B15" s="19"/>
      <c r="C15" s="19"/>
      <c r="D15" s="19" t="s">
        <v>134</v>
      </c>
      <c r="E15" s="19"/>
      <c r="F15" s="19"/>
      <c r="G15" s="19"/>
      <c r="H15" s="20"/>
      <c r="I15" s="20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2"/>
      <c r="X15" s="22"/>
      <c r="Y15" s="22"/>
      <c r="Z15" s="21"/>
      <c r="AA15" s="21"/>
      <c r="AB15" s="19"/>
      <c r="AC15" s="19"/>
      <c r="AD15" s="19"/>
      <c r="AE15" s="19"/>
      <c r="AF15" s="19"/>
      <c r="AG15" s="19"/>
      <c r="AH15" s="20" t="s">
        <v>135</v>
      </c>
      <c r="AI15" s="6" t="str">
        <f t="shared" si="0"/>
        <v/>
      </c>
      <c r="AJ15" s="10" t="str">
        <f t="shared" si="1"/>
        <v/>
      </c>
      <c r="AK15" s="10" t="str">
        <f t="shared" si="2"/>
        <v/>
      </c>
      <c r="AL15" s="10" t="str">
        <f t="shared" si="3"/>
        <v/>
      </c>
      <c r="AM15" s="10" t="str">
        <f>IF(AI15="CONFIRMED",SUM(AK$3:AK15),"")</f>
        <v/>
      </c>
      <c r="AN15" s="6" t="str">
        <f t="shared" si="4"/>
        <v/>
      </c>
      <c r="AO15" s="11" t="str">
        <f t="shared" si="5"/>
        <v/>
      </c>
      <c r="AP15" s="11" t="str">
        <f t="shared" si="6"/>
        <v/>
      </c>
      <c r="AQ15" s="6" t="b">
        <f t="shared" si="7"/>
        <v>0</v>
      </c>
      <c r="AR15" s="6" t="b">
        <f t="shared" si="8"/>
        <v>0</v>
      </c>
    </row>
    <row r="16" spans="1:44" ht="23.1" customHeight="1">
      <c r="A16" s="20" t="s">
        <v>133</v>
      </c>
      <c r="B16" s="19"/>
      <c r="C16" s="19"/>
      <c r="D16" s="19" t="s">
        <v>134</v>
      </c>
      <c r="E16" s="19"/>
      <c r="F16" s="19"/>
      <c r="G16" s="19"/>
      <c r="H16" s="20"/>
      <c r="I16" s="20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2"/>
      <c r="X16" s="22"/>
      <c r="Y16" s="22"/>
      <c r="Z16" s="21"/>
      <c r="AA16" s="21"/>
      <c r="AB16" s="19"/>
      <c r="AC16" s="19"/>
      <c r="AD16" s="19"/>
      <c r="AE16" s="19"/>
      <c r="AF16" s="19"/>
      <c r="AG16" s="19"/>
      <c r="AH16" s="20" t="s">
        <v>135</v>
      </c>
      <c r="AI16" s="6" t="str">
        <f t="shared" si="0"/>
        <v/>
      </c>
      <c r="AJ16" s="10" t="str">
        <f t="shared" si="1"/>
        <v/>
      </c>
      <c r="AK16" s="10" t="str">
        <f t="shared" si="2"/>
        <v/>
      </c>
      <c r="AL16" s="10" t="str">
        <f t="shared" si="3"/>
        <v/>
      </c>
      <c r="AM16" s="10" t="str">
        <f>IF(AI16="CONFIRMED",SUM(AK$3:AK16),"")</f>
        <v/>
      </c>
      <c r="AN16" s="6" t="str">
        <f t="shared" si="4"/>
        <v/>
      </c>
      <c r="AO16" s="11" t="str">
        <f t="shared" si="5"/>
        <v/>
      </c>
      <c r="AP16" s="11" t="str">
        <f t="shared" si="6"/>
        <v/>
      </c>
      <c r="AQ16" s="6" t="b">
        <f t="shared" si="7"/>
        <v>0</v>
      </c>
      <c r="AR16" s="6" t="b">
        <f t="shared" si="8"/>
        <v>0</v>
      </c>
    </row>
    <row r="17" spans="1:44" ht="23.1" customHeight="1">
      <c r="A17" s="20" t="s">
        <v>133</v>
      </c>
      <c r="B17" s="19"/>
      <c r="C17" s="19"/>
      <c r="D17" s="19" t="s">
        <v>134</v>
      </c>
      <c r="E17" s="19"/>
      <c r="F17" s="19"/>
      <c r="G17" s="19"/>
      <c r="H17" s="20"/>
      <c r="I17" s="20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2"/>
      <c r="X17" s="22"/>
      <c r="Y17" s="22"/>
      <c r="Z17" s="21"/>
      <c r="AA17" s="21"/>
      <c r="AB17" s="19"/>
      <c r="AC17" s="19"/>
      <c r="AD17" s="19"/>
      <c r="AE17" s="19"/>
      <c r="AF17" s="19"/>
      <c r="AG17" s="19"/>
      <c r="AH17" s="20" t="s">
        <v>135</v>
      </c>
      <c r="AI17" s="6" t="str">
        <f t="shared" si="0"/>
        <v/>
      </c>
      <c r="AJ17" s="10" t="str">
        <f t="shared" si="1"/>
        <v/>
      </c>
      <c r="AK17" s="10" t="str">
        <f t="shared" si="2"/>
        <v/>
      </c>
      <c r="AL17" s="10" t="str">
        <f t="shared" si="3"/>
        <v/>
      </c>
      <c r="AM17" s="10" t="str">
        <f>IF(AI17="CONFIRMED",SUM(AK$3:AK17),"")</f>
        <v/>
      </c>
      <c r="AN17" s="6" t="str">
        <f t="shared" si="4"/>
        <v/>
      </c>
      <c r="AO17" s="11" t="str">
        <f t="shared" si="5"/>
        <v/>
      </c>
      <c r="AP17" s="11" t="str">
        <f t="shared" si="6"/>
        <v/>
      </c>
      <c r="AQ17" s="6" t="b">
        <f t="shared" si="7"/>
        <v>0</v>
      </c>
      <c r="AR17" s="6" t="b">
        <f t="shared" si="8"/>
        <v>0</v>
      </c>
    </row>
    <row r="18" spans="1:44" ht="23.1" customHeight="1">
      <c r="A18" s="20" t="s">
        <v>133</v>
      </c>
      <c r="B18" s="19"/>
      <c r="C18" s="19"/>
      <c r="D18" s="19" t="s">
        <v>134</v>
      </c>
      <c r="E18" s="19"/>
      <c r="F18" s="19"/>
      <c r="G18" s="19"/>
      <c r="H18" s="20"/>
      <c r="I18" s="20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2"/>
      <c r="X18" s="22"/>
      <c r="Y18" s="22"/>
      <c r="Z18" s="21"/>
      <c r="AA18" s="21"/>
      <c r="AB18" s="19"/>
      <c r="AC18" s="19"/>
      <c r="AD18" s="19"/>
      <c r="AE18" s="19"/>
      <c r="AF18" s="19"/>
      <c r="AG18" s="19"/>
      <c r="AH18" s="20" t="s">
        <v>135</v>
      </c>
      <c r="AI18" s="6" t="str">
        <f t="shared" si="0"/>
        <v/>
      </c>
      <c r="AJ18" s="10" t="str">
        <f t="shared" si="1"/>
        <v/>
      </c>
      <c r="AK18" s="10" t="str">
        <f t="shared" si="2"/>
        <v/>
      </c>
      <c r="AL18" s="10" t="str">
        <f t="shared" si="3"/>
        <v/>
      </c>
      <c r="AM18" s="10" t="str">
        <f>IF(AI18="CONFIRMED",SUM(AK$3:AK18),"")</f>
        <v/>
      </c>
      <c r="AN18" s="6" t="str">
        <f t="shared" si="4"/>
        <v/>
      </c>
      <c r="AO18" s="11" t="str">
        <f t="shared" si="5"/>
        <v/>
      </c>
      <c r="AP18" s="11" t="str">
        <f t="shared" si="6"/>
        <v/>
      </c>
      <c r="AQ18" s="6" t="b">
        <f t="shared" si="7"/>
        <v>0</v>
      </c>
      <c r="AR18" s="6" t="b">
        <f t="shared" si="8"/>
        <v>0</v>
      </c>
    </row>
    <row r="19" spans="1:44" ht="23.1" customHeight="1">
      <c r="A19" s="20" t="s">
        <v>133</v>
      </c>
      <c r="B19" s="19"/>
      <c r="C19" s="19"/>
      <c r="D19" s="19" t="s">
        <v>134</v>
      </c>
      <c r="E19" s="19"/>
      <c r="F19" s="19"/>
      <c r="G19" s="19"/>
      <c r="H19" s="20"/>
      <c r="I19" s="20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2"/>
      <c r="X19" s="22"/>
      <c r="Y19" s="22"/>
      <c r="Z19" s="21"/>
      <c r="AA19" s="21"/>
      <c r="AB19" s="19"/>
      <c r="AC19" s="19"/>
      <c r="AD19" s="19"/>
      <c r="AE19" s="19"/>
      <c r="AF19" s="19"/>
      <c r="AG19" s="19"/>
      <c r="AH19" s="20" t="s">
        <v>135</v>
      </c>
      <c r="AI19" s="6" t="str">
        <f t="shared" si="0"/>
        <v/>
      </c>
      <c r="AJ19" s="10" t="str">
        <f t="shared" si="1"/>
        <v/>
      </c>
      <c r="AK19" s="10" t="str">
        <f t="shared" si="2"/>
        <v/>
      </c>
      <c r="AL19" s="10" t="str">
        <f t="shared" si="3"/>
        <v/>
      </c>
      <c r="AM19" s="10" t="str">
        <f>IF(AI19="CONFIRMED",SUM(AK$3:AK19),"")</f>
        <v/>
      </c>
      <c r="AN19" s="6" t="str">
        <f t="shared" si="4"/>
        <v/>
      </c>
      <c r="AO19" s="11" t="str">
        <f t="shared" si="5"/>
        <v/>
      </c>
      <c r="AP19" s="11" t="str">
        <f t="shared" si="6"/>
        <v/>
      </c>
      <c r="AQ19" s="6" t="b">
        <f t="shared" si="7"/>
        <v>0</v>
      </c>
      <c r="AR19" s="6" t="b">
        <f t="shared" si="8"/>
        <v>0</v>
      </c>
    </row>
    <row r="20" spans="1:44" ht="23.1" customHeight="1">
      <c r="A20" s="20" t="s">
        <v>133</v>
      </c>
      <c r="B20" s="19"/>
      <c r="C20" s="19"/>
      <c r="D20" s="19" t="s">
        <v>134</v>
      </c>
      <c r="E20" s="19"/>
      <c r="F20" s="19"/>
      <c r="G20" s="19"/>
      <c r="H20" s="20"/>
      <c r="I20" s="20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2"/>
      <c r="Y20" s="22"/>
      <c r="Z20" s="21"/>
      <c r="AA20" s="21"/>
      <c r="AB20" s="19"/>
      <c r="AC20" s="19"/>
      <c r="AD20" s="19"/>
      <c r="AE20" s="19"/>
      <c r="AF20" s="19"/>
      <c r="AG20" s="19"/>
      <c r="AH20" s="20" t="s">
        <v>135</v>
      </c>
      <c r="AI20" s="6" t="str">
        <f t="shared" si="0"/>
        <v/>
      </c>
      <c r="AJ20" s="10" t="str">
        <f t="shared" si="1"/>
        <v/>
      </c>
      <c r="AK20" s="10" t="str">
        <f t="shared" si="2"/>
        <v/>
      </c>
      <c r="AL20" s="10" t="str">
        <f t="shared" si="3"/>
        <v/>
      </c>
      <c r="AM20" s="10" t="str">
        <f>IF(AI20="CONFIRMED",SUM(AK$3:AK20),"")</f>
        <v/>
      </c>
      <c r="AN20" s="6" t="str">
        <f t="shared" si="4"/>
        <v/>
      </c>
      <c r="AO20" s="11" t="str">
        <f t="shared" si="5"/>
        <v/>
      </c>
      <c r="AP20" s="11" t="str">
        <f t="shared" si="6"/>
        <v/>
      </c>
      <c r="AQ20" s="6" t="b">
        <f t="shared" si="7"/>
        <v>0</v>
      </c>
      <c r="AR20" s="6" t="b">
        <f t="shared" si="8"/>
        <v>0</v>
      </c>
    </row>
    <row r="21" spans="1:44" ht="23.1" customHeight="1">
      <c r="A21" s="20" t="s">
        <v>133</v>
      </c>
      <c r="B21" s="19"/>
      <c r="C21" s="19"/>
      <c r="D21" s="19" t="s">
        <v>134</v>
      </c>
      <c r="E21" s="19"/>
      <c r="F21" s="19"/>
      <c r="G21" s="19"/>
      <c r="H21" s="20"/>
      <c r="I21" s="20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2"/>
      <c r="X21" s="22"/>
      <c r="Y21" s="22"/>
      <c r="Z21" s="21"/>
      <c r="AA21" s="21"/>
      <c r="AB21" s="19"/>
      <c r="AC21" s="19"/>
      <c r="AD21" s="19"/>
      <c r="AE21" s="19"/>
      <c r="AF21" s="19"/>
      <c r="AG21" s="19"/>
      <c r="AH21" s="20" t="s">
        <v>135</v>
      </c>
      <c r="AI21" s="6" t="str">
        <f t="shared" si="0"/>
        <v/>
      </c>
      <c r="AJ21" s="10" t="str">
        <f t="shared" si="1"/>
        <v/>
      </c>
      <c r="AK21" s="10" t="str">
        <f t="shared" si="2"/>
        <v/>
      </c>
      <c r="AL21" s="10" t="str">
        <f t="shared" si="3"/>
        <v/>
      </c>
      <c r="AM21" s="10" t="str">
        <f>IF(AI21="CONFIRMED",SUM(AK$3:AK21),"")</f>
        <v/>
      </c>
      <c r="AN21" s="6" t="str">
        <f t="shared" si="4"/>
        <v/>
      </c>
      <c r="AO21" s="11" t="str">
        <f t="shared" si="5"/>
        <v/>
      </c>
      <c r="AP21" s="11" t="str">
        <f t="shared" si="6"/>
        <v/>
      </c>
      <c r="AQ21" s="6" t="b">
        <f t="shared" si="7"/>
        <v>0</v>
      </c>
      <c r="AR21" s="6" t="b">
        <f t="shared" si="8"/>
        <v>0</v>
      </c>
    </row>
    <row r="22" spans="1:44" ht="23.1" customHeight="1">
      <c r="A22" s="20" t="s">
        <v>133</v>
      </c>
      <c r="B22" s="19"/>
      <c r="C22" s="19"/>
      <c r="D22" s="19" t="s">
        <v>134</v>
      </c>
      <c r="E22" s="19"/>
      <c r="F22" s="19"/>
      <c r="G22" s="19"/>
      <c r="H22" s="20"/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2"/>
      <c r="X22" s="22"/>
      <c r="Y22" s="22"/>
      <c r="Z22" s="21"/>
      <c r="AA22" s="21"/>
      <c r="AB22" s="19"/>
      <c r="AC22" s="19"/>
      <c r="AD22" s="19"/>
      <c r="AE22" s="19"/>
      <c r="AF22" s="19"/>
      <c r="AG22" s="19"/>
      <c r="AH22" s="20" t="s">
        <v>135</v>
      </c>
      <c r="AI22" s="6" t="str">
        <f t="shared" si="0"/>
        <v/>
      </c>
      <c r="AJ22" s="10" t="str">
        <f t="shared" si="1"/>
        <v/>
      </c>
      <c r="AK22" s="10" t="str">
        <f t="shared" si="2"/>
        <v/>
      </c>
      <c r="AL22" s="10" t="str">
        <f t="shared" si="3"/>
        <v/>
      </c>
      <c r="AM22" s="10" t="str">
        <f>IF(AI22="CONFIRMED",SUM(AK$3:AK22),"")</f>
        <v/>
      </c>
      <c r="AN22" s="6" t="str">
        <f t="shared" si="4"/>
        <v/>
      </c>
      <c r="AO22" s="11" t="str">
        <f t="shared" si="5"/>
        <v/>
      </c>
      <c r="AP22" s="11" t="str">
        <f t="shared" si="6"/>
        <v/>
      </c>
      <c r="AQ22" s="6" t="b">
        <f t="shared" si="7"/>
        <v>0</v>
      </c>
      <c r="AR22" s="6" t="b">
        <f t="shared" si="8"/>
        <v>0</v>
      </c>
    </row>
    <row r="23" spans="1:44" ht="23.1" customHeight="1">
      <c r="A23" s="20" t="s">
        <v>133</v>
      </c>
      <c r="B23" s="19"/>
      <c r="C23" s="19"/>
      <c r="D23" s="19" t="s">
        <v>134</v>
      </c>
      <c r="E23" s="19"/>
      <c r="F23" s="19"/>
      <c r="G23" s="19"/>
      <c r="H23" s="20"/>
      <c r="I23" s="20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2"/>
      <c r="X23" s="22"/>
      <c r="Y23" s="22"/>
      <c r="Z23" s="21"/>
      <c r="AA23" s="21"/>
      <c r="AB23" s="19"/>
      <c r="AC23" s="19"/>
      <c r="AD23" s="19"/>
      <c r="AE23" s="19"/>
      <c r="AF23" s="19"/>
      <c r="AG23" s="19"/>
      <c r="AH23" s="20" t="s">
        <v>135</v>
      </c>
      <c r="AI23" s="6" t="str">
        <f t="shared" si="0"/>
        <v/>
      </c>
      <c r="AJ23" s="10" t="str">
        <f t="shared" si="1"/>
        <v/>
      </c>
      <c r="AK23" s="10" t="str">
        <f t="shared" si="2"/>
        <v/>
      </c>
      <c r="AL23" s="10" t="str">
        <f t="shared" si="3"/>
        <v/>
      </c>
      <c r="AM23" s="10" t="str">
        <f>IF(AI23="CONFIRMED",SUM(AK$3:AK23),"")</f>
        <v/>
      </c>
      <c r="AN23" s="6" t="str">
        <f t="shared" si="4"/>
        <v/>
      </c>
      <c r="AO23" s="11" t="str">
        <f t="shared" si="5"/>
        <v/>
      </c>
      <c r="AP23" s="11" t="str">
        <f t="shared" si="6"/>
        <v/>
      </c>
      <c r="AQ23" s="6" t="b">
        <f t="shared" si="7"/>
        <v>0</v>
      </c>
      <c r="AR23" s="6" t="b">
        <f t="shared" si="8"/>
        <v>0</v>
      </c>
    </row>
    <row r="24" spans="1:44" ht="23.1" customHeight="1">
      <c r="A24" s="20" t="s">
        <v>133</v>
      </c>
      <c r="B24" s="19"/>
      <c r="C24" s="19"/>
      <c r="D24" s="19" t="s">
        <v>134</v>
      </c>
      <c r="E24" s="19"/>
      <c r="F24" s="19"/>
      <c r="G24" s="19"/>
      <c r="H24" s="20"/>
      <c r="I24" s="20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2"/>
      <c r="X24" s="22"/>
      <c r="Y24" s="22"/>
      <c r="Z24" s="21"/>
      <c r="AA24" s="21"/>
      <c r="AB24" s="19"/>
      <c r="AC24" s="19"/>
      <c r="AD24" s="19"/>
      <c r="AE24" s="19"/>
      <c r="AF24" s="19"/>
      <c r="AG24" s="19"/>
      <c r="AH24" s="20" t="s">
        <v>135</v>
      </c>
      <c r="AI24" s="6" t="str">
        <f t="shared" si="0"/>
        <v/>
      </c>
      <c r="AJ24" s="10" t="str">
        <f t="shared" si="1"/>
        <v/>
      </c>
      <c r="AK24" s="10" t="str">
        <f t="shared" si="2"/>
        <v/>
      </c>
      <c r="AL24" s="10" t="str">
        <f t="shared" si="3"/>
        <v/>
      </c>
      <c r="AM24" s="10" t="str">
        <f>IF(AI24="CONFIRMED",SUM(AK$3:AK24),"")</f>
        <v/>
      </c>
      <c r="AN24" s="6" t="str">
        <f t="shared" si="4"/>
        <v/>
      </c>
      <c r="AO24" s="11" t="str">
        <f t="shared" si="5"/>
        <v/>
      </c>
      <c r="AP24" s="11" t="str">
        <f t="shared" si="6"/>
        <v/>
      </c>
      <c r="AQ24" s="6" t="b">
        <f t="shared" si="7"/>
        <v>0</v>
      </c>
      <c r="AR24" s="6" t="b">
        <f t="shared" si="8"/>
        <v>0</v>
      </c>
    </row>
    <row r="25" spans="1:44" ht="23.1" customHeight="1">
      <c r="A25" s="20" t="s">
        <v>133</v>
      </c>
      <c r="B25" s="19"/>
      <c r="C25" s="19"/>
      <c r="D25" s="19" t="s">
        <v>134</v>
      </c>
      <c r="E25" s="19"/>
      <c r="F25" s="19"/>
      <c r="G25" s="19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2"/>
      <c r="X25" s="22"/>
      <c r="Y25" s="22"/>
      <c r="Z25" s="21"/>
      <c r="AA25" s="21"/>
      <c r="AB25" s="19"/>
      <c r="AC25" s="19"/>
      <c r="AD25" s="19"/>
      <c r="AE25" s="19"/>
      <c r="AF25" s="19"/>
      <c r="AG25" s="19"/>
      <c r="AH25" s="20" t="s">
        <v>135</v>
      </c>
      <c r="AI25" s="6" t="str">
        <f t="shared" si="0"/>
        <v/>
      </c>
      <c r="AJ25" s="10" t="str">
        <f t="shared" si="1"/>
        <v/>
      </c>
      <c r="AK25" s="10" t="str">
        <f t="shared" si="2"/>
        <v/>
      </c>
      <c r="AL25" s="10" t="str">
        <f t="shared" si="3"/>
        <v/>
      </c>
      <c r="AM25" s="10" t="str">
        <f>IF(AI25="CONFIRMED",SUM(AK$3:AK25),"")</f>
        <v/>
      </c>
      <c r="AN25" s="6" t="str">
        <f t="shared" si="4"/>
        <v/>
      </c>
      <c r="AO25" s="11" t="str">
        <f t="shared" si="5"/>
        <v/>
      </c>
      <c r="AP25" s="11" t="str">
        <f t="shared" si="6"/>
        <v/>
      </c>
      <c r="AQ25" s="6" t="b">
        <f t="shared" si="7"/>
        <v>0</v>
      </c>
      <c r="AR25" s="6" t="b">
        <f t="shared" si="8"/>
        <v>0</v>
      </c>
    </row>
    <row r="26" spans="1:44" ht="23.1" customHeight="1">
      <c r="A26" s="20" t="s">
        <v>133</v>
      </c>
      <c r="B26" s="19"/>
      <c r="C26" s="19"/>
      <c r="D26" s="19" t="s">
        <v>134</v>
      </c>
      <c r="E26" s="19"/>
      <c r="F26" s="19"/>
      <c r="G26" s="19"/>
      <c r="H26" s="20"/>
      <c r="I26" s="20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2"/>
      <c r="X26" s="22"/>
      <c r="Y26" s="22"/>
      <c r="Z26" s="21"/>
      <c r="AA26" s="21"/>
      <c r="AB26" s="19"/>
      <c r="AC26" s="19"/>
      <c r="AD26" s="19"/>
      <c r="AE26" s="19"/>
      <c r="AF26" s="19"/>
      <c r="AG26" s="19"/>
      <c r="AH26" s="20" t="s">
        <v>135</v>
      </c>
      <c r="AI26" s="6" t="str">
        <f t="shared" si="0"/>
        <v/>
      </c>
      <c r="AJ26" s="10" t="str">
        <f t="shared" si="1"/>
        <v/>
      </c>
      <c r="AK26" s="10" t="str">
        <f t="shared" si="2"/>
        <v/>
      </c>
      <c r="AL26" s="10" t="str">
        <f t="shared" si="3"/>
        <v/>
      </c>
      <c r="AM26" s="10" t="str">
        <f>IF(AI26="CONFIRMED",SUM(AK$3:AK26),"")</f>
        <v/>
      </c>
      <c r="AN26" s="6" t="str">
        <f t="shared" si="4"/>
        <v/>
      </c>
      <c r="AO26" s="11" t="str">
        <f t="shared" si="5"/>
        <v/>
      </c>
      <c r="AP26" s="11" t="str">
        <f t="shared" si="6"/>
        <v/>
      </c>
      <c r="AQ26" s="6" t="b">
        <f t="shared" si="7"/>
        <v>0</v>
      </c>
      <c r="AR26" s="6" t="b">
        <f t="shared" si="8"/>
        <v>0</v>
      </c>
    </row>
    <row r="27" spans="1:44" ht="23.1" customHeight="1">
      <c r="A27" s="20" t="s">
        <v>133</v>
      </c>
      <c r="B27" s="19"/>
      <c r="C27" s="19"/>
      <c r="D27" s="19" t="s">
        <v>134</v>
      </c>
      <c r="E27" s="19"/>
      <c r="F27" s="19"/>
      <c r="G27" s="19"/>
      <c r="H27" s="20"/>
      <c r="I27" s="20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2"/>
      <c r="X27" s="22"/>
      <c r="Y27" s="22"/>
      <c r="Z27" s="21"/>
      <c r="AA27" s="21"/>
      <c r="AB27" s="19"/>
      <c r="AC27" s="19"/>
      <c r="AD27" s="19"/>
      <c r="AE27" s="19"/>
      <c r="AF27" s="19"/>
      <c r="AG27" s="19"/>
      <c r="AH27" s="20" t="s">
        <v>135</v>
      </c>
      <c r="AI27" s="6" t="str">
        <f t="shared" si="0"/>
        <v/>
      </c>
      <c r="AJ27" s="10" t="str">
        <f t="shared" si="1"/>
        <v/>
      </c>
      <c r="AK27" s="10" t="str">
        <f t="shared" si="2"/>
        <v/>
      </c>
      <c r="AL27" s="10" t="str">
        <f t="shared" si="3"/>
        <v/>
      </c>
      <c r="AM27" s="10" t="str">
        <f>IF(AI27="CONFIRMED",SUM(AK$3:AK27),"")</f>
        <v/>
      </c>
      <c r="AN27" s="6" t="str">
        <f t="shared" si="4"/>
        <v/>
      </c>
      <c r="AO27" s="11" t="str">
        <f t="shared" si="5"/>
        <v/>
      </c>
      <c r="AP27" s="11" t="str">
        <f t="shared" si="6"/>
        <v/>
      </c>
      <c r="AQ27" s="6" t="b">
        <f t="shared" si="7"/>
        <v>0</v>
      </c>
      <c r="AR27" s="6" t="b">
        <f t="shared" si="8"/>
        <v>0</v>
      </c>
    </row>
    <row r="28" spans="1:44" ht="23.1" customHeight="1">
      <c r="A28" s="20" t="s">
        <v>133</v>
      </c>
      <c r="B28" s="19"/>
      <c r="C28" s="19"/>
      <c r="D28" s="19" t="s">
        <v>134</v>
      </c>
      <c r="E28" s="19"/>
      <c r="F28" s="19"/>
      <c r="G28" s="19"/>
      <c r="H28" s="20"/>
      <c r="I28" s="20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2"/>
      <c r="X28" s="22"/>
      <c r="Y28" s="22"/>
      <c r="Z28" s="21"/>
      <c r="AA28" s="21"/>
      <c r="AB28" s="19"/>
      <c r="AC28" s="19"/>
      <c r="AD28" s="19"/>
      <c r="AE28" s="19"/>
      <c r="AF28" s="19"/>
      <c r="AG28" s="19"/>
      <c r="AH28" s="20" t="s">
        <v>135</v>
      </c>
      <c r="AI28" s="6" t="str">
        <f t="shared" si="0"/>
        <v/>
      </c>
      <c r="AJ28" s="10" t="str">
        <f t="shared" si="1"/>
        <v/>
      </c>
      <c r="AK28" s="10" t="str">
        <f t="shared" si="2"/>
        <v/>
      </c>
      <c r="AL28" s="10" t="str">
        <f t="shared" si="3"/>
        <v/>
      </c>
      <c r="AM28" s="10" t="str">
        <f>IF(AI28="CONFIRMED",SUM(AK$3:AK28),"")</f>
        <v/>
      </c>
      <c r="AN28" s="6" t="str">
        <f t="shared" si="4"/>
        <v/>
      </c>
      <c r="AO28" s="11" t="str">
        <f t="shared" si="5"/>
        <v/>
      </c>
      <c r="AP28" s="11" t="str">
        <f t="shared" si="6"/>
        <v/>
      </c>
      <c r="AQ28" s="6" t="b">
        <f t="shared" si="7"/>
        <v>0</v>
      </c>
      <c r="AR28" s="6" t="b">
        <f t="shared" si="8"/>
        <v>0</v>
      </c>
    </row>
    <row r="29" spans="1:44" ht="23.1" customHeight="1">
      <c r="A29" s="20" t="s">
        <v>133</v>
      </c>
      <c r="B29" s="19"/>
      <c r="C29" s="19"/>
      <c r="D29" s="19" t="s">
        <v>134</v>
      </c>
      <c r="E29" s="19"/>
      <c r="F29" s="19"/>
      <c r="G29" s="19"/>
      <c r="H29" s="20"/>
      <c r="I29" s="20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2"/>
      <c r="X29" s="22"/>
      <c r="Y29" s="22"/>
      <c r="Z29" s="21"/>
      <c r="AA29" s="21"/>
      <c r="AB29" s="19"/>
      <c r="AC29" s="19"/>
      <c r="AD29" s="19"/>
      <c r="AE29" s="19"/>
      <c r="AF29" s="19"/>
      <c r="AG29" s="19"/>
      <c r="AH29" s="20" t="s">
        <v>135</v>
      </c>
      <c r="AI29" s="6" t="str">
        <f t="shared" si="0"/>
        <v/>
      </c>
      <c r="AJ29" s="10" t="str">
        <f t="shared" si="1"/>
        <v/>
      </c>
      <c r="AK29" s="10" t="str">
        <f t="shared" si="2"/>
        <v/>
      </c>
      <c r="AL29" s="10" t="str">
        <f t="shared" si="3"/>
        <v/>
      </c>
      <c r="AM29" s="10" t="str">
        <f>IF(AI29="CONFIRMED",SUM(AK$3:AK29),"")</f>
        <v/>
      </c>
      <c r="AN29" s="6" t="str">
        <f t="shared" si="4"/>
        <v/>
      </c>
      <c r="AO29" s="11" t="str">
        <f t="shared" si="5"/>
        <v/>
      </c>
      <c r="AP29" s="11" t="str">
        <f t="shared" si="6"/>
        <v/>
      </c>
      <c r="AQ29" s="6" t="b">
        <f t="shared" si="7"/>
        <v>0</v>
      </c>
      <c r="AR29" s="6" t="b">
        <f t="shared" si="8"/>
        <v>0</v>
      </c>
    </row>
    <row r="30" spans="1:44" ht="23.1" customHeight="1">
      <c r="A30" s="20" t="s">
        <v>133</v>
      </c>
      <c r="B30" s="19"/>
      <c r="C30" s="19"/>
      <c r="D30" s="19" t="s">
        <v>134</v>
      </c>
      <c r="E30" s="19"/>
      <c r="F30" s="19"/>
      <c r="G30" s="19"/>
      <c r="H30" s="20"/>
      <c r="I30" s="20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2"/>
      <c r="X30" s="22"/>
      <c r="Y30" s="22"/>
      <c r="Z30" s="21"/>
      <c r="AA30" s="21"/>
      <c r="AB30" s="19"/>
      <c r="AC30" s="19"/>
      <c r="AD30" s="19"/>
      <c r="AE30" s="19"/>
      <c r="AF30" s="19"/>
      <c r="AG30" s="19"/>
      <c r="AH30" s="20" t="s">
        <v>135</v>
      </c>
      <c r="AI30" s="6" t="str">
        <f t="shared" si="0"/>
        <v/>
      </c>
      <c r="AJ30" s="10" t="str">
        <f t="shared" si="1"/>
        <v/>
      </c>
      <c r="AK30" s="10" t="str">
        <f t="shared" si="2"/>
        <v/>
      </c>
      <c r="AL30" s="10" t="str">
        <f t="shared" si="3"/>
        <v/>
      </c>
      <c r="AM30" s="10" t="str">
        <f>IF(AI30="CONFIRMED",SUM(AK$3:AK30),"")</f>
        <v/>
      </c>
      <c r="AN30" s="6" t="str">
        <f t="shared" si="4"/>
        <v/>
      </c>
      <c r="AO30" s="11" t="str">
        <f t="shared" si="5"/>
        <v/>
      </c>
      <c r="AP30" s="11" t="str">
        <f t="shared" si="6"/>
        <v/>
      </c>
      <c r="AQ30" s="6" t="b">
        <f t="shared" si="7"/>
        <v>0</v>
      </c>
      <c r="AR30" s="6" t="b">
        <f t="shared" si="8"/>
        <v>0</v>
      </c>
    </row>
    <row r="31" spans="1:44" ht="23.1" customHeight="1">
      <c r="A31" s="20" t="s">
        <v>133</v>
      </c>
      <c r="B31" s="19"/>
      <c r="C31" s="19"/>
      <c r="D31" s="19" t="s">
        <v>134</v>
      </c>
      <c r="E31" s="19"/>
      <c r="F31" s="19"/>
      <c r="G31" s="19"/>
      <c r="H31" s="20"/>
      <c r="I31" s="20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2"/>
      <c r="X31" s="22"/>
      <c r="Y31" s="22"/>
      <c r="Z31" s="21"/>
      <c r="AA31" s="21"/>
      <c r="AB31" s="19"/>
      <c r="AC31" s="19"/>
      <c r="AD31" s="19"/>
      <c r="AE31" s="19"/>
      <c r="AF31" s="19"/>
      <c r="AG31" s="19"/>
      <c r="AH31" s="20" t="s">
        <v>135</v>
      </c>
      <c r="AI31" s="6" t="str">
        <f t="shared" si="0"/>
        <v/>
      </c>
      <c r="AJ31" s="10" t="str">
        <f t="shared" si="1"/>
        <v/>
      </c>
      <c r="AK31" s="10" t="str">
        <f t="shared" si="2"/>
        <v/>
      </c>
      <c r="AL31" s="10" t="str">
        <f t="shared" si="3"/>
        <v/>
      </c>
      <c r="AM31" s="10" t="str">
        <f>IF(AI31="CONFIRMED",SUM(AK$3:AK31),"")</f>
        <v/>
      </c>
      <c r="AN31" s="6" t="str">
        <f t="shared" si="4"/>
        <v/>
      </c>
      <c r="AO31" s="11" t="str">
        <f t="shared" si="5"/>
        <v/>
      </c>
      <c r="AP31" s="11" t="str">
        <f t="shared" si="6"/>
        <v/>
      </c>
      <c r="AQ31" s="6" t="b">
        <f t="shared" si="7"/>
        <v>0</v>
      </c>
      <c r="AR31" s="6" t="b">
        <f t="shared" si="8"/>
        <v>0</v>
      </c>
    </row>
    <row r="32" spans="1:44" ht="23.1" customHeight="1">
      <c r="A32" s="20" t="s">
        <v>133</v>
      </c>
      <c r="B32" s="19"/>
      <c r="C32" s="19"/>
      <c r="D32" s="19" t="s">
        <v>134</v>
      </c>
      <c r="E32" s="19"/>
      <c r="F32" s="19"/>
      <c r="G32" s="19"/>
      <c r="H32" s="20"/>
      <c r="I32" s="20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2"/>
      <c r="X32" s="22"/>
      <c r="Y32" s="22"/>
      <c r="Z32" s="21"/>
      <c r="AA32" s="21"/>
      <c r="AB32" s="19"/>
      <c r="AC32" s="19"/>
      <c r="AD32" s="19"/>
      <c r="AE32" s="19"/>
      <c r="AF32" s="19"/>
      <c r="AG32" s="19"/>
      <c r="AH32" s="20" t="s">
        <v>135</v>
      </c>
      <c r="AI32" s="6" t="str">
        <f t="shared" si="0"/>
        <v/>
      </c>
      <c r="AJ32" s="10" t="str">
        <f t="shared" si="1"/>
        <v/>
      </c>
      <c r="AK32" s="10" t="str">
        <f t="shared" si="2"/>
        <v/>
      </c>
      <c r="AL32" s="10" t="str">
        <f t="shared" si="3"/>
        <v/>
      </c>
      <c r="AM32" s="10" t="str">
        <f>IF(AI32="CONFIRMED",SUM(AK$3:AK32),"")</f>
        <v/>
      </c>
      <c r="AN32" s="6" t="str">
        <f t="shared" si="4"/>
        <v/>
      </c>
      <c r="AO32" s="11" t="str">
        <f t="shared" si="5"/>
        <v/>
      </c>
      <c r="AP32" s="11" t="str">
        <f t="shared" si="6"/>
        <v/>
      </c>
      <c r="AQ32" s="6" t="b">
        <f t="shared" si="7"/>
        <v>0</v>
      </c>
      <c r="AR32" s="6" t="b">
        <f t="shared" si="8"/>
        <v>0</v>
      </c>
    </row>
    <row r="33" spans="1:44" ht="23.1" customHeight="1">
      <c r="A33" s="20" t="s">
        <v>133</v>
      </c>
      <c r="B33" s="19"/>
      <c r="C33" s="19"/>
      <c r="D33" s="19" t="s">
        <v>134</v>
      </c>
      <c r="E33" s="19"/>
      <c r="F33" s="19"/>
      <c r="G33" s="19"/>
      <c r="H33" s="20"/>
      <c r="I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2"/>
      <c r="X33" s="22"/>
      <c r="Y33" s="22"/>
      <c r="Z33" s="21"/>
      <c r="AA33" s="21"/>
      <c r="AB33" s="19"/>
      <c r="AC33" s="19"/>
      <c r="AD33" s="19"/>
      <c r="AE33" s="19"/>
      <c r="AF33" s="19"/>
      <c r="AG33" s="19"/>
      <c r="AH33" s="20" t="s">
        <v>135</v>
      </c>
      <c r="AI33" s="6" t="str">
        <f t="shared" si="0"/>
        <v/>
      </c>
      <c r="AJ33" s="10" t="str">
        <f t="shared" si="1"/>
        <v/>
      </c>
      <c r="AK33" s="10" t="str">
        <f t="shared" si="2"/>
        <v/>
      </c>
      <c r="AL33" s="10" t="str">
        <f t="shared" si="3"/>
        <v/>
      </c>
      <c r="AM33" s="10" t="str">
        <f>IF(AI33="CONFIRMED",SUM(AK$3:AK33),"")</f>
        <v/>
      </c>
      <c r="AN33" s="6" t="str">
        <f t="shared" si="4"/>
        <v/>
      </c>
      <c r="AO33" s="11" t="str">
        <f t="shared" si="5"/>
        <v/>
      </c>
      <c r="AP33" s="11" t="str">
        <f t="shared" si="6"/>
        <v/>
      </c>
      <c r="AQ33" s="6" t="b">
        <f t="shared" si="7"/>
        <v>0</v>
      </c>
      <c r="AR33" s="6" t="b">
        <f t="shared" si="8"/>
        <v>0</v>
      </c>
    </row>
    <row r="34" spans="1:44" ht="23.1" customHeight="1">
      <c r="A34" s="20" t="s">
        <v>133</v>
      </c>
      <c r="B34" s="19"/>
      <c r="C34" s="19"/>
      <c r="D34" s="19" t="s">
        <v>134</v>
      </c>
      <c r="E34" s="19"/>
      <c r="F34" s="19"/>
      <c r="G34" s="19"/>
      <c r="H34" s="20"/>
      <c r="I34" s="20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2"/>
      <c r="X34" s="22"/>
      <c r="Y34" s="22"/>
      <c r="Z34" s="21"/>
      <c r="AA34" s="21"/>
      <c r="AB34" s="19"/>
      <c r="AC34" s="19"/>
      <c r="AD34" s="19"/>
      <c r="AE34" s="19"/>
      <c r="AF34" s="19"/>
      <c r="AG34" s="19"/>
      <c r="AH34" s="20" t="s">
        <v>135</v>
      </c>
      <c r="AI34" s="6" t="str">
        <f t="shared" si="0"/>
        <v/>
      </c>
      <c r="AJ34" s="10" t="str">
        <f t="shared" si="1"/>
        <v/>
      </c>
      <c r="AK34" s="10" t="str">
        <f t="shared" si="2"/>
        <v/>
      </c>
      <c r="AL34" s="10" t="str">
        <f t="shared" si="3"/>
        <v/>
      </c>
      <c r="AM34" s="10" t="str">
        <f>IF(AI34="CONFIRMED",SUM(AK$3:AK34),"")</f>
        <v/>
      </c>
      <c r="AN34" s="6" t="str">
        <f t="shared" si="4"/>
        <v/>
      </c>
      <c r="AO34" s="11" t="str">
        <f t="shared" si="5"/>
        <v/>
      </c>
      <c r="AP34" s="11" t="str">
        <f t="shared" si="6"/>
        <v/>
      </c>
      <c r="AQ34" s="6" t="b">
        <f t="shared" si="7"/>
        <v>0</v>
      </c>
      <c r="AR34" s="6" t="b">
        <f t="shared" si="8"/>
        <v>0</v>
      </c>
    </row>
    <row r="35" spans="1:44" ht="23.1" customHeight="1">
      <c r="A35" s="20" t="s">
        <v>133</v>
      </c>
      <c r="B35" s="19"/>
      <c r="C35" s="19"/>
      <c r="D35" s="19" t="s">
        <v>134</v>
      </c>
      <c r="E35" s="19"/>
      <c r="F35" s="19"/>
      <c r="G35" s="19"/>
      <c r="H35" s="20"/>
      <c r="I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2"/>
      <c r="X35" s="22"/>
      <c r="Y35" s="22"/>
      <c r="Z35" s="21"/>
      <c r="AA35" s="21"/>
      <c r="AB35" s="19"/>
      <c r="AC35" s="19"/>
      <c r="AD35" s="19"/>
      <c r="AE35" s="19"/>
      <c r="AF35" s="19"/>
      <c r="AG35" s="19"/>
      <c r="AH35" s="20" t="s">
        <v>135</v>
      </c>
      <c r="AI35" s="6" t="str">
        <f t="shared" si="0"/>
        <v/>
      </c>
      <c r="AJ35" s="10" t="str">
        <f t="shared" si="1"/>
        <v/>
      </c>
      <c r="AK35" s="10" t="str">
        <f t="shared" si="2"/>
        <v/>
      </c>
      <c r="AL35" s="10" t="str">
        <f t="shared" si="3"/>
        <v/>
      </c>
      <c r="AM35" s="10" t="str">
        <f>IF(AI35="CONFIRMED",SUM(AK$3:AK35),"")</f>
        <v/>
      </c>
      <c r="AN35" s="6" t="str">
        <f t="shared" si="4"/>
        <v/>
      </c>
      <c r="AO35" s="11" t="str">
        <f t="shared" si="5"/>
        <v/>
      </c>
      <c r="AP35" s="11" t="str">
        <f t="shared" si="6"/>
        <v/>
      </c>
      <c r="AQ35" s="6" t="b">
        <f t="shared" si="7"/>
        <v>0</v>
      </c>
      <c r="AR35" s="6" t="b">
        <f t="shared" si="8"/>
        <v>0</v>
      </c>
    </row>
    <row r="36" spans="1:44" ht="23.1" customHeight="1">
      <c r="A36" s="20" t="s">
        <v>133</v>
      </c>
      <c r="B36" s="19"/>
      <c r="C36" s="19"/>
      <c r="D36" s="19" t="s">
        <v>134</v>
      </c>
      <c r="E36" s="19"/>
      <c r="F36" s="19"/>
      <c r="G36" s="19"/>
      <c r="H36" s="20"/>
      <c r="I36" s="20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2"/>
      <c r="X36" s="22"/>
      <c r="Y36" s="22"/>
      <c r="Z36" s="21"/>
      <c r="AA36" s="21"/>
      <c r="AB36" s="19"/>
      <c r="AC36" s="19"/>
      <c r="AD36" s="19"/>
      <c r="AE36" s="19"/>
      <c r="AF36" s="19"/>
      <c r="AG36" s="19"/>
      <c r="AH36" s="20" t="s">
        <v>135</v>
      </c>
      <c r="AI36" s="6" t="str">
        <f t="shared" si="0"/>
        <v/>
      </c>
      <c r="AJ36" s="10" t="str">
        <f t="shared" si="1"/>
        <v/>
      </c>
      <c r="AK36" s="10" t="str">
        <f t="shared" si="2"/>
        <v/>
      </c>
      <c r="AL36" s="10" t="str">
        <f t="shared" si="3"/>
        <v/>
      </c>
      <c r="AM36" s="10" t="str">
        <f>IF(AI36="CONFIRMED",SUM(AK$3:AK36),"")</f>
        <v/>
      </c>
      <c r="AN36" s="6" t="str">
        <f t="shared" si="4"/>
        <v/>
      </c>
      <c r="AO36" s="11" t="str">
        <f t="shared" si="5"/>
        <v/>
      </c>
      <c r="AP36" s="11" t="str">
        <f t="shared" si="6"/>
        <v/>
      </c>
      <c r="AQ36" s="6" t="b">
        <f t="shared" si="7"/>
        <v>0</v>
      </c>
      <c r="AR36" s="6" t="b">
        <f t="shared" si="8"/>
        <v>0</v>
      </c>
    </row>
    <row r="37" spans="1:44" ht="23.1" customHeight="1">
      <c r="A37" s="20" t="s">
        <v>133</v>
      </c>
      <c r="B37" s="19"/>
      <c r="C37" s="19"/>
      <c r="D37" s="19" t="s">
        <v>134</v>
      </c>
      <c r="E37" s="19"/>
      <c r="F37" s="19"/>
      <c r="G37" s="19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2"/>
      <c r="X37" s="22"/>
      <c r="Y37" s="22"/>
      <c r="Z37" s="21"/>
      <c r="AA37" s="21"/>
      <c r="AB37" s="19"/>
      <c r="AC37" s="19"/>
      <c r="AD37" s="19"/>
      <c r="AE37" s="19"/>
      <c r="AF37" s="19"/>
      <c r="AG37" s="19"/>
      <c r="AH37" s="20" t="s">
        <v>135</v>
      </c>
      <c r="AI37" s="6" t="str">
        <f t="shared" si="0"/>
        <v/>
      </c>
      <c r="AJ37" s="10" t="str">
        <f t="shared" si="1"/>
        <v/>
      </c>
      <c r="AK37" s="10" t="str">
        <f t="shared" si="2"/>
        <v/>
      </c>
      <c r="AL37" s="10" t="str">
        <f t="shared" si="3"/>
        <v/>
      </c>
      <c r="AM37" s="10" t="str">
        <f>IF(AI37="CONFIRMED",SUM(AK$3:AK37),"")</f>
        <v/>
      </c>
      <c r="AN37" s="6" t="str">
        <f t="shared" si="4"/>
        <v/>
      </c>
      <c r="AO37" s="11" t="str">
        <f t="shared" si="5"/>
        <v/>
      </c>
      <c r="AP37" s="11" t="str">
        <f t="shared" si="6"/>
        <v/>
      </c>
      <c r="AQ37" s="6" t="b">
        <f t="shared" si="7"/>
        <v>0</v>
      </c>
      <c r="AR37" s="6" t="b">
        <f t="shared" si="8"/>
        <v>0</v>
      </c>
    </row>
    <row r="38" spans="1:44" ht="23.1" customHeight="1">
      <c r="A38" s="20" t="s">
        <v>133</v>
      </c>
      <c r="B38" s="19"/>
      <c r="C38" s="19"/>
      <c r="D38" s="19" t="s">
        <v>134</v>
      </c>
      <c r="E38" s="19"/>
      <c r="F38" s="19"/>
      <c r="G38" s="19"/>
      <c r="H38" s="20"/>
      <c r="I38" s="20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2"/>
      <c r="X38" s="22"/>
      <c r="Y38" s="22"/>
      <c r="Z38" s="21"/>
      <c r="AA38" s="21"/>
      <c r="AB38" s="19"/>
      <c r="AC38" s="19"/>
      <c r="AD38" s="19"/>
      <c r="AE38" s="19"/>
      <c r="AF38" s="19"/>
      <c r="AG38" s="19"/>
      <c r="AH38" s="20" t="s">
        <v>135</v>
      </c>
      <c r="AI38" s="6" t="str">
        <f t="shared" si="0"/>
        <v/>
      </c>
      <c r="AJ38" s="10" t="str">
        <f t="shared" si="1"/>
        <v/>
      </c>
      <c r="AK38" s="10" t="str">
        <f t="shared" si="2"/>
        <v/>
      </c>
      <c r="AL38" s="10" t="str">
        <f t="shared" si="3"/>
        <v/>
      </c>
      <c r="AM38" s="10" t="str">
        <f>IF(AI38="CONFIRMED",SUM(AK$3:AK38),"")</f>
        <v/>
      </c>
      <c r="AN38" s="6" t="str">
        <f t="shared" si="4"/>
        <v/>
      </c>
      <c r="AO38" s="11" t="str">
        <f t="shared" si="5"/>
        <v/>
      </c>
      <c r="AP38" s="11" t="str">
        <f t="shared" si="6"/>
        <v/>
      </c>
      <c r="AQ38" s="6" t="b">
        <f t="shared" si="7"/>
        <v>0</v>
      </c>
      <c r="AR38" s="6" t="b">
        <f t="shared" si="8"/>
        <v>0</v>
      </c>
    </row>
    <row r="39" spans="1:44" ht="23.1" customHeight="1">
      <c r="A39" s="20" t="s">
        <v>133</v>
      </c>
      <c r="B39" s="19"/>
      <c r="C39" s="19"/>
      <c r="D39" s="19" t="s">
        <v>134</v>
      </c>
      <c r="E39" s="19"/>
      <c r="F39" s="19"/>
      <c r="G39" s="19"/>
      <c r="H39" s="20"/>
      <c r="I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2"/>
      <c r="X39" s="22"/>
      <c r="Y39" s="22"/>
      <c r="Z39" s="21"/>
      <c r="AA39" s="21"/>
      <c r="AB39" s="19"/>
      <c r="AC39" s="19"/>
      <c r="AD39" s="19"/>
      <c r="AE39" s="19"/>
      <c r="AF39" s="19"/>
      <c r="AG39" s="19"/>
      <c r="AH39" s="20" t="s">
        <v>135</v>
      </c>
      <c r="AI39" s="6" t="str">
        <f t="shared" si="0"/>
        <v/>
      </c>
      <c r="AJ39" s="10" t="str">
        <f t="shared" si="1"/>
        <v/>
      </c>
      <c r="AK39" s="10" t="str">
        <f t="shared" si="2"/>
        <v/>
      </c>
      <c r="AL39" s="10" t="str">
        <f t="shared" si="3"/>
        <v/>
      </c>
      <c r="AM39" s="10" t="str">
        <f>IF(AI39="CONFIRMED",SUM(AK$3:AK39),"")</f>
        <v/>
      </c>
      <c r="AN39" s="6" t="str">
        <f t="shared" si="4"/>
        <v/>
      </c>
      <c r="AO39" s="11" t="str">
        <f t="shared" si="5"/>
        <v/>
      </c>
      <c r="AP39" s="11" t="str">
        <f t="shared" si="6"/>
        <v/>
      </c>
      <c r="AQ39" s="6" t="b">
        <f t="shared" si="7"/>
        <v>0</v>
      </c>
      <c r="AR39" s="6" t="b">
        <f t="shared" si="8"/>
        <v>0</v>
      </c>
    </row>
    <row r="40" spans="1:44" ht="23.1" customHeight="1">
      <c r="A40" s="20" t="s">
        <v>133</v>
      </c>
      <c r="B40" s="19"/>
      <c r="C40" s="19"/>
      <c r="D40" s="19" t="s">
        <v>134</v>
      </c>
      <c r="E40" s="19"/>
      <c r="F40" s="19"/>
      <c r="G40" s="19"/>
      <c r="H40" s="20"/>
      <c r="I40" s="20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2"/>
      <c r="X40" s="22"/>
      <c r="Y40" s="22"/>
      <c r="Z40" s="21"/>
      <c r="AA40" s="21"/>
      <c r="AB40" s="19"/>
      <c r="AC40" s="19"/>
      <c r="AD40" s="19"/>
      <c r="AE40" s="19"/>
      <c r="AF40" s="19"/>
      <c r="AG40" s="19"/>
      <c r="AH40" s="20" t="s">
        <v>135</v>
      </c>
      <c r="AI40" s="6" t="str">
        <f t="shared" si="0"/>
        <v/>
      </c>
      <c r="AJ40" s="10" t="str">
        <f t="shared" si="1"/>
        <v/>
      </c>
      <c r="AK40" s="10" t="str">
        <f t="shared" si="2"/>
        <v/>
      </c>
      <c r="AL40" s="10" t="str">
        <f t="shared" si="3"/>
        <v/>
      </c>
      <c r="AM40" s="10" t="str">
        <f>IF(AI40="CONFIRMED",SUM(AK$3:AK40),"")</f>
        <v/>
      </c>
      <c r="AN40" s="6" t="str">
        <f t="shared" si="4"/>
        <v/>
      </c>
      <c r="AO40" s="11" t="str">
        <f t="shared" si="5"/>
        <v/>
      </c>
      <c r="AP40" s="11" t="str">
        <f t="shared" si="6"/>
        <v/>
      </c>
      <c r="AQ40" s="6" t="b">
        <f t="shared" si="7"/>
        <v>0</v>
      </c>
      <c r="AR40" s="6" t="b">
        <f t="shared" si="8"/>
        <v>0</v>
      </c>
    </row>
    <row r="41" spans="1:44" ht="23.1" customHeight="1">
      <c r="A41" s="20" t="s">
        <v>133</v>
      </c>
      <c r="B41" s="19"/>
      <c r="C41" s="19"/>
      <c r="D41" s="19" t="s">
        <v>134</v>
      </c>
      <c r="E41" s="19"/>
      <c r="F41" s="19"/>
      <c r="G41" s="19"/>
      <c r="H41" s="20"/>
      <c r="I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2"/>
      <c r="X41" s="22"/>
      <c r="Y41" s="22"/>
      <c r="Z41" s="21"/>
      <c r="AA41" s="21"/>
      <c r="AB41" s="19"/>
      <c r="AC41" s="19"/>
      <c r="AD41" s="19"/>
      <c r="AE41" s="19"/>
      <c r="AF41" s="19"/>
      <c r="AG41" s="19"/>
      <c r="AH41" s="20" t="s">
        <v>135</v>
      </c>
      <c r="AI41" s="6" t="str">
        <f t="shared" si="0"/>
        <v/>
      </c>
      <c r="AJ41" s="10" t="str">
        <f t="shared" si="1"/>
        <v/>
      </c>
      <c r="AK41" s="10" t="str">
        <f t="shared" si="2"/>
        <v/>
      </c>
      <c r="AL41" s="10" t="str">
        <f t="shared" si="3"/>
        <v/>
      </c>
      <c r="AM41" s="10" t="str">
        <f>IF(AI41="CONFIRMED",SUM(AK$3:AK41),"")</f>
        <v/>
      </c>
      <c r="AN41" s="6" t="str">
        <f t="shared" si="4"/>
        <v/>
      </c>
      <c r="AO41" s="11" t="str">
        <f t="shared" si="5"/>
        <v/>
      </c>
      <c r="AP41" s="11" t="str">
        <f t="shared" si="6"/>
        <v/>
      </c>
      <c r="AQ41" s="6" t="b">
        <f t="shared" si="7"/>
        <v>0</v>
      </c>
      <c r="AR41" s="6" t="b">
        <f t="shared" si="8"/>
        <v>0</v>
      </c>
    </row>
    <row r="42" spans="1:44" ht="23.1" customHeight="1">
      <c r="A42" s="20" t="s">
        <v>133</v>
      </c>
      <c r="B42" s="19"/>
      <c r="C42" s="19"/>
      <c r="D42" s="19" t="s">
        <v>134</v>
      </c>
      <c r="E42" s="19"/>
      <c r="F42" s="19"/>
      <c r="G42" s="19"/>
      <c r="H42" s="20"/>
      <c r="I42" s="20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2"/>
      <c r="X42" s="22"/>
      <c r="Y42" s="22"/>
      <c r="Z42" s="21"/>
      <c r="AA42" s="21"/>
      <c r="AB42" s="19"/>
      <c r="AC42" s="19"/>
      <c r="AD42" s="19"/>
      <c r="AE42" s="19"/>
      <c r="AF42" s="19"/>
      <c r="AG42" s="19"/>
      <c r="AH42" s="20" t="s">
        <v>135</v>
      </c>
      <c r="AI42" s="6" t="str">
        <f t="shared" si="0"/>
        <v/>
      </c>
      <c r="AJ42" s="10" t="str">
        <f t="shared" si="1"/>
        <v/>
      </c>
      <c r="AK42" s="10" t="str">
        <f t="shared" si="2"/>
        <v/>
      </c>
      <c r="AL42" s="10" t="str">
        <f t="shared" si="3"/>
        <v/>
      </c>
      <c r="AM42" s="10" t="str">
        <f>IF(AI42="CONFIRMED",SUM(AK$3:AK42),"")</f>
        <v/>
      </c>
      <c r="AN42" s="6" t="str">
        <f t="shared" si="4"/>
        <v/>
      </c>
      <c r="AO42" s="11" t="str">
        <f t="shared" si="5"/>
        <v/>
      </c>
      <c r="AP42" s="11" t="str">
        <f t="shared" si="6"/>
        <v/>
      </c>
      <c r="AQ42" s="6" t="b">
        <f t="shared" si="7"/>
        <v>0</v>
      </c>
      <c r="AR42" s="6" t="b">
        <f t="shared" si="8"/>
        <v>0</v>
      </c>
    </row>
    <row r="43" spans="1:44" ht="23.1" customHeight="1">
      <c r="A43" s="20" t="s">
        <v>133</v>
      </c>
      <c r="B43" s="19"/>
      <c r="C43" s="19"/>
      <c r="D43" s="19" t="s">
        <v>134</v>
      </c>
      <c r="E43" s="19"/>
      <c r="F43" s="19"/>
      <c r="G43" s="19"/>
      <c r="H43" s="20"/>
      <c r="I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2"/>
      <c r="X43" s="22"/>
      <c r="Y43" s="22"/>
      <c r="Z43" s="21"/>
      <c r="AA43" s="21"/>
      <c r="AB43" s="19"/>
      <c r="AC43" s="19"/>
      <c r="AD43" s="19"/>
      <c r="AE43" s="19"/>
      <c r="AF43" s="19"/>
      <c r="AG43" s="19"/>
      <c r="AH43" s="20" t="s">
        <v>135</v>
      </c>
      <c r="AI43" s="6" t="str">
        <f t="shared" si="0"/>
        <v/>
      </c>
      <c r="AJ43" s="10" t="str">
        <f t="shared" si="1"/>
        <v/>
      </c>
      <c r="AK43" s="10" t="str">
        <f t="shared" si="2"/>
        <v/>
      </c>
      <c r="AL43" s="10" t="str">
        <f t="shared" si="3"/>
        <v/>
      </c>
      <c r="AM43" s="10" t="str">
        <f>IF(AI43="CONFIRMED",SUM(AK$3:AK43),"")</f>
        <v/>
      </c>
      <c r="AN43" s="6" t="str">
        <f t="shared" si="4"/>
        <v/>
      </c>
      <c r="AO43" s="11" t="str">
        <f t="shared" si="5"/>
        <v/>
      </c>
      <c r="AP43" s="11" t="str">
        <f t="shared" si="6"/>
        <v/>
      </c>
      <c r="AQ43" s="6" t="b">
        <f t="shared" si="7"/>
        <v>0</v>
      </c>
      <c r="AR43" s="6" t="b">
        <f t="shared" si="8"/>
        <v>0</v>
      </c>
    </row>
    <row r="44" spans="1:44" ht="23.1" customHeight="1">
      <c r="A44" s="20" t="s">
        <v>133</v>
      </c>
      <c r="B44" s="19"/>
      <c r="C44" s="19"/>
      <c r="D44" s="19" t="s">
        <v>134</v>
      </c>
      <c r="E44" s="19"/>
      <c r="F44" s="19"/>
      <c r="G44" s="19"/>
      <c r="H44" s="20"/>
      <c r="I44" s="20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2"/>
      <c r="X44" s="22"/>
      <c r="Y44" s="22"/>
      <c r="Z44" s="21"/>
      <c r="AA44" s="21"/>
      <c r="AB44" s="19"/>
      <c r="AC44" s="19"/>
      <c r="AD44" s="19"/>
      <c r="AE44" s="19"/>
      <c r="AF44" s="19"/>
      <c r="AG44" s="19"/>
      <c r="AH44" s="20" t="s">
        <v>135</v>
      </c>
      <c r="AI44" s="6" t="str">
        <f t="shared" si="0"/>
        <v/>
      </c>
      <c r="AJ44" s="10" t="str">
        <f t="shared" si="1"/>
        <v/>
      </c>
      <c r="AK44" s="10" t="str">
        <f t="shared" si="2"/>
        <v/>
      </c>
      <c r="AL44" s="10" t="str">
        <f t="shared" si="3"/>
        <v/>
      </c>
      <c r="AM44" s="10" t="str">
        <f>IF(AI44="CONFIRMED",SUM(AK$3:AK44),"")</f>
        <v/>
      </c>
      <c r="AN44" s="6" t="str">
        <f t="shared" si="4"/>
        <v/>
      </c>
      <c r="AO44" s="11" t="str">
        <f t="shared" si="5"/>
        <v/>
      </c>
      <c r="AP44" s="11" t="str">
        <f t="shared" si="6"/>
        <v/>
      </c>
      <c r="AQ44" s="6" t="b">
        <f t="shared" si="7"/>
        <v>0</v>
      </c>
      <c r="AR44" s="6" t="b">
        <f t="shared" si="8"/>
        <v>0</v>
      </c>
    </row>
    <row r="45" spans="1:44" ht="23.1" customHeight="1">
      <c r="A45" s="20" t="s">
        <v>133</v>
      </c>
      <c r="B45" s="19"/>
      <c r="C45" s="19"/>
      <c r="D45" s="19" t="s">
        <v>134</v>
      </c>
      <c r="E45" s="19"/>
      <c r="F45" s="19"/>
      <c r="G45" s="19"/>
      <c r="H45" s="20"/>
      <c r="I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2"/>
      <c r="X45" s="22"/>
      <c r="Y45" s="22"/>
      <c r="Z45" s="21"/>
      <c r="AA45" s="21"/>
      <c r="AB45" s="19"/>
      <c r="AC45" s="19"/>
      <c r="AD45" s="19"/>
      <c r="AE45" s="19"/>
      <c r="AF45" s="19"/>
      <c r="AG45" s="19"/>
      <c r="AH45" s="20" t="s">
        <v>135</v>
      </c>
      <c r="AI45" s="6" t="str">
        <f t="shared" si="0"/>
        <v/>
      </c>
      <c r="AJ45" s="10" t="str">
        <f t="shared" si="1"/>
        <v/>
      </c>
      <c r="AK45" s="10" t="str">
        <f t="shared" si="2"/>
        <v/>
      </c>
      <c r="AL45" s="10" t="str">
        <f t="shared" si="3"/>
        <v/>
      </c>
      <c r="AM45" s="10" t="str">
        <f>IF(AI45="CONFIRMED",SUM(AK$3:AK45),"")</f>
        <v/>
      </c>
      <c r="AN45" s="6" t="str">
        <f t="shared" si="4"/>
        <v/>
      </c>
      <c r="AO45" s="11" t="str">
        <f t="shared" si="5"/>
        <v/>
      </c>
      <c r="AP45" s="11" t="str">
        <f t="shared" si="6"/>
        <v/>
      </c>
      <c r="AQ45" s="6" t="b">
        <f t="shared" si="7"/>
        <v>0</v>
      </c>
      <c r="AR45" s="6" t="b">
        <f t="shared" si="8"/>
        <v>0</v>
      </c>
    </row>
    <row r="46" spans="1:44" ht="23.1" customHeight="1">
      <c r="A46" s="20" t="s">
        <v>133</v>
      </c>
      <c r="B46" s="19"/>
      <c r="C46" s="19"/>
      <c r="D46" s="19" t="s">
        <v>134</v>
      </c>
      <c r="E46" s="19"/>
      <c r="F46" s="19"/>
      <c r="G46" s="19"/>
      <c r="H46" s="20"/>
      <c r="I46" s="20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2"/>
      <c r="X46" s="22"/>
      <c r="Y46" s="22"/>
      <c r="Z46" s="21"/>
      <c r="AA46" s="21"/>
      <c r="AB46" s="19"/>
      <c r="AC46" s="19"/>
      <c r="AD46" s="19"/>
      <c r="AE46" s="19"/>
      <c r="AF46" s="19"/>
      <c r="AG46" s="19"/>
      <c r="AH46" s="20" t="s">
        <v>135</v>
      </c>
      <c r="AI46" s="6" t="str">
        <f t="shared" si="0"/>
        <v/>
      </c>
      <c r="AJ46" s="10" t="str">
        <f t="shared" si="1"/>
        <v/>
      </c>
      <c r="AK46" s="10" t="str">
        <f t="shared" si="2"/>
        <v/>
      </c>
      <c r="AL46" s="10" t="str">
        <f t="shared" si="3"/>
        <v/>
      </c>
      <c r="AM46" s="10" t="str">
        <f>IF(AI46="CONFIRMED",SUM(AK$3:AK46),"")</f>
        <v/>
      </c>
      <c r="AN46" s="6" t="str">
        <f t="shared" si="4"/>
        <v/>
      </c>
      <c r="AO46" s="11" t="str">
        <f t="shared" si="5"/>
        <v/>
      </c>
      <c r="AP46" s="11" t="str">
        <f t="shared" si="6"/>
        <v/>
      </c>
      <c r="AQ46" s="6" t="b">
        <f t="shared" si="7"/>
        <v>0</v>
      </c>
      <c r="AR46" s="6" t="b">
        <f t="shared" si="8"/>
        <v>0</v>
      </c>
    </row>
    <row r="47" spans="1:44" ht="23.1" customHeight="1">
      <c r="A47" s="20" t="s">
        <v>133</v>
      </c>
      <c r="B47" s="19"/>
      <c r="C47" s="19"/>
      <c r="D47" s="19" t="s">
        <v>134</v>
      </c>
      <c r="E47" s="19"/>
      <c r="F47" s="19"/>
      <c r="G47" s="19"/>
      <c r="H47" s="20"/>
      <c r="I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2"/>
      <c r="X47" s="22"/>
      <c r="Y47" s="22"/>
      <c r="Z47" s="21"/>
      <c r="AA47" s="21"/>
      <c r="AB47" s="19"/>
      <c r="AC47" s="19"/>
      <c r="AD47" s="19"/>
      <c r="AE47" s="19"/>
      <c r="AF47" s="19"/>
      <c r="AG47" s="19"/>
      <c r="AH47" s="20" t="s">
        <v>135</v>
      </c>
      <c r="AI47" s="6" t="str">
        <f t="shared" si="0"/>
        <v/>
      </c>
      <c r="AJ47" s="10" t="str">
        <f t="shared" si="1"/>
        <v/>
      </c>
      <c r="AK47" s="10" t="str">
        <f t="shared" si="2"/>
        <v/>
      </c>
      <c r="AL47" s="10" t="str">
        <f t="shared" si="3"/>
        <v/>
      </c>
      <c r="AM47" s="10" t="str">
        <f>IF(AI47="CONFIRMED",SUM(AK$3:AK47),"")</f>
        <v/>
      </c>
      <c r="AN47" s="6" t="str">
        <f t="shared" si="4"/>
        <v/>
      </c>
      <c r="AO47" s="11" t="str">
        <f t="shared" si="5"/>
        <v/>
      </c>
      <c r="AP47" s="11" t="str">
        <f t="shared" si="6"/>
        <v/>
      </c>
      <c r="AQ47" s="6" t="b">
        <f t="shared" si="7"/>
        <v>0</v>
      </c>
      <c r="AR47" s="6" t="b">
        <f t="shared" si="8"/>
        <v>0</v>
      </c>
    </row>
    <row r="48" spans="1:44" ht="23.1" customHeight="1">
      <c r="A48" s="20" t="s">
        <v>133</v>
      </c>
      <c r="B48" s="19"/>
      <c r="C48" s="19"/>
      <c r="D48" s="19" t="s">
        <v>134</v>
      </c>
      <c r="E48" s="19"/>
      <c r="F48" s="19"/>
      <c r="G48" s="19"/>
      <c r="H48" s="20"/>
      <c r="I48" s="20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2"/>
      <c r="X48" s="22"/>
      <c r="Y48" s="22"/>
      <c r="Z48" s="21"/>
      <c r="AA48" s="21"/>
      <c r="AB48" s="19"/>
      <c r="AC48" s="19"/>
      <c r="AD48" s="19"/>
      <c r="AE48" s="19"/>
      <c r="AF48" s="19"/>
      <c r="AG48" s="19"/>
      <c r="AH48" s="20" t="s">
        <v>135</v>
      </c>
      <c r="AI48" s="6" t="str">
        <f t="shared" si="0"/>
        <v/>
      </c>
      <c r="AJ48" s="10" t="str">
        <f t="shared" si="1"/>
        <v/>
      </c>
      <c r="AK48" s="10" t="str">
        <f t="shared" si="2"/>
        <v/>
      </c>
      <c r="AL48" s="10" t="str">
        <f t="shared" si="3"/>
        <v/>
      </c>
      <c r="AM48" s="10" t="str">
        <f>IF(AI48="CONFIRMED",SUM(AK$3:AK48),"")</f>
        <v/>
      </c>
      <c r="AN48" s="6" t="str">
        <f t="shared" si="4"/>
        <v/>
      </c>
      <c r="AO48" s="11" t="str">
        <f t="shared" si="5"/>
        <v/>
      </c>
      <c r="AP48" s="11" t="str">
        <f t="shared" si="6"/>
        <v/>
      </c>
      <c r="AQ48" s="6" t="b">
        <f t="shared" si="7"/>
        <v>0</v>
      </c>
      <c r="AR48" s="6" t="b">
        <f t="shared" si="8"/>
        <v>0</v>
      </c>
    </row>
    <row r="49" spans="1:44" ht="23.1" customHeight="1">
      <c r="A49" s="20" t="s">
        <v>133</v>
      </c>
      <c r="B49" s="19"/>
      <c r="C49" s="19"/>
      <c r="D49" s="19" t="s">
        <v>134</v>
      </c>
      <c r="E49" s="19"/>
      <c r="F49" s="19"/>
      <c r="G49" s="19"/>
      <c r="H49" s="20"/>
      <c r="I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2"/>
      <c r="X49" s="22"/>
      <c r="Y49" s="22"/>
      <c r="Z49" s="21"/>
      <c r="AA49" s="21"/>
      <c r="AB49" s="19"/>
      <c r="AC49" s="19"/>
      <c r="AD49" s="19"/>
      <c r="AE49" s="19"/>
      <c r="AF49" s="19"/>
      <c r="AG49" s="19"/>
      <c r="AH49" s="20" t="s">
        <v>135</v>
      </c>
      <c r="AI49" s="6" t="str">
        <f t="shared" si="0"/>
        <v/>
      </c>
      <c r="AJ49" s="10" t="str">
        <f t="shared" si="1"/>
        <v/>
      </c>
      <c r="AK49" s="10" t="str">
        <f t="shared" si="2"/>
        <v/>
      </c>
      <c r="AL49" s="10" t="str">
        <f t="shared" si="3"/>
        <v/>
      </c>
      <c r="AM49" s="10" t="str">
        <f>IF(AI49="CONFIRMED",SUM(AK$3:AK49),"")</f>
        <v/>
      </c>
      <c r="AN49" s="6" t="str">
        <f t="shared" si="4"/>
        <v/>
      </c>
      <c r="AO49" s="11" t="str">
        <f t="shared" si="5"/>
        <v/>
      </c>
      <c r="AP49" s="11" t="str">
        <f t="shared" si="6"/>
        <v/>
      </c>
      <c r="AQ49" s="6" t="b">
        <f t="shared" si="7"/>
        <v>0</v>
      </c>
      <c r="AR49" s="6" t="b">
        <f t="shared" si="8"/>
        <v>0</v>
      </c>
    </row>
    <row r="50" spans="1:44" ht="23.1" customHeight="1">
      <c r="A50" s="20" t="s">
        <v>133</v>
      </c>
      <c r="B50" s="19"/>
      <c r="C50" s="19"/>
      <c r="D50" s="19" t="s">
        <v>134</v>
      </c>
      <c r="E50" s="19"/>
      <c r="F50" s="19"/>
      <c r="G50" s="19"/>
      <c r="H50" s="20"/>
      <c r="I50" s="20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2"/>
      <c r="X50" s="22"/>
      <c r="Y50" s="22"/>
      <c r="Z50" s="21"/>
      <c r="AA50" s="21"/>
      <c r="AB50" s="19"/>
      <c r="AC50" s="19"/>
      <c r="AD50" s="19"/>
      <c r="AE50" s="19"/>
      <c r="AF50" s="19"/>
      <c r="AG50" s="19"/>
      <c r="AH50" s="20" t="s">
        <v>135</v>
      </c>
      <c r="AI50" s="6" t="str">
        <f t="shared" si="0"/>
        <v/>
      </c>
      <c r="AJ50" s="10" t="str">
        <f t="shared" si="1"/>
        <v/>
      </c>
      <c r="AK50" s="10" t="str">
        <f t="shared" si="2"/>
        <v/>
      </c>
      <c r="AL50" s="10" t="str">
        <f t="shared" si="3"/>
        <v/>
      </c>
      <c r="AM50" s="10" t="str">
        <f>IF(AI50="CONFIRMED",SUM(AK$3:AK50),"")</f>
        <v/>
      </c>
      <c r="AN50" s="6" t="str">
        <f t="shared" si="4"/>
        <v/>
      </c>
      <c r="AO50" s="11" t="str">
        <f t="shared" si="5"/>
        <v/>
      </c>
      <c r="AP50" s="11" t="str">
        <f t="shared" si="6"/>
        <v/>
      </c>
      <c r="AQ50" s="6" t="b">
        <f t="shared" si="7"/>
        <v>0</v>
      </c>
      <c r="AR50" s="6" t="b">
        <f t="shared" si="8"/>
        <v>0</v>
      </c>
    </row>
    <row r="51" spans="1:44" ht="23.1" customHeight="1">
      <c r="A51" s="20" t="s">
        <v>133</v>
      </c>
      <c r="B51" s="19"/>
      <c r="C51" s="19"/>
      <c r="D51" s="19" t="s">
        <v>134</v>
      </c>
      <c r="E51" s="19"/>
      <c r="F51" s="19"/>
      <c r="G51" s="19"/>
      <c r="H51" s="20"/>
      <c r="I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2"/>
      <c r="X51" s="22"/>
      <c r="Y51" s="22"/>
      <c r="Z51" s="21"/>
      <c r="AA51" s="21"/>
      <c r="AB51" s="19"/>
      <c r="AC51" s="19"/>
      <c r="AD51" s="19"/>
      <c r="AE51" s="19"/>
      <c r="AF51" s="19"/>
      <c r="AG51" s="19"/>
      <c r="AH51" s="20" t="s">
        <v>135</v>
      </c>
      <c r="AI51" s="6" t="str">
        <f t="shared" si="0"/>
        <v/>
      </c>
      <c r="AJ51" s="10" t="str">
        <f t="shared" si="1"/>
        <v/>
      </c>
      <c r="AK51" s="10" t="str">
        <f t="shared" si="2"/>
        <v/>
      </c>
      <c r="AL51" s="10" t="str">
        <f t="shared" si="3"/>
        <v/>
      </c>
      <c r="AM51" s="10" t="str">
        <f>IF(AI51="CONFIRMED",SUM(AK$3:AK51),"")</f>
        <v/>
      </c>
      <c r="AN51" s="6" t="str">
        <f t="shared" si="4"/>
        <v/>
      </c>
      <c r="AO51" s="11" t="str">
        <f t="shared" si="5"/>
        <v/>
      </c>
      <c r="AP51" s="11" t="str">
        <f t="shared" si="6"/>
        <v/>
      </c>
      <c r="AQ51" s="6" t="b">
        <f t="shared" si="7"/>
        <v>0</v>
      </c>
      <c r="AR51" s="6" t="b">
        <f t="shared" si="8"/>
        <v>0</v>
      </c>
    </row>
    <row r="52" spans="1:44" ht="23.1" customHeight="1">
      <c r="A52" s="20" t="s">
        <v>133</v>
      </c>
      <c r="B52" s="19"/>
      <c r="C52" s="19"/>
      <c r="D52" s="19" t="s">
        <v>134</v>
      </c>
      <c r="E52" s="19"/>
      <c r="F52" s="19"/>
      <c r="G52" s="19"/>
      <c r="H52" s="20"/>
      <c r="I52" s="20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2"/>
      <c r="X52" s="22"/>
      <c r="Y52" s="22"/>
      <c r="Z52" s="21"/>
      <c r="AA52" s="21"/>
      <c r="AB52" s="19"/>
      <c r="AC52" s="19"/>
      <c r="AD52" s="19"/>
      <c r="AE52" s="19"/>
      <c r="AF52" s="19"/>
      <c r="AG52" s="19"/>
      <c r="AH52" s="20" t="s">
        <v>135</v>
      </c>
      <c r="AI52" s="6" t="str">
        <f t="shared" si="0"/>
        <v/>
      </c>
      <c r="AJ52" s="10" t="str">
        <f t="shared" si="1"/>
        <v/>
      </c>
      <c r="AK52" s="10" t="str">
        <f t="shared" si="2"/>
        <v/>
      </c>
      <c r="AL52" s="10" t="str">
        <f t="shared" si="3"/>
        <v/>
      </c>
      <c r="AM52" s="10" t="str">
        <f>IF(AI52="CONFIRMED",SUM(AK$3:AK52),"")</f>
        <v/>
      </c>
      <c r="AN52" s="6" t="str">
        <f t="shared" si="4"/>
        <v/>
      </c>
      <c r="AO52" s="11" t="str">
        <f t="shared" si="5"/>
        <v/>
      </c>
      <c r="AP52" s="11" t="str">
        <f t="shared" si="6"/>
        <v/>
      </c>
      <c r="AQ52" s="6" t="b">
        <f t="shared" si="7"/>
        <v>0</v>
      </c>
      <c r="AR52" s="6" t="b">
        <f t="shared" si="8"/>
        <v>0</v>
      </c>
    </row>
    <row r="53" spans="1:44" ht="23.1" customHeight="1">
      <c r="A53" s="20" t="s">
        <v>133</v>
      </c>
      <c r="B53" s="19"/>
      <c r="C53" s="19"/>
      <c r="D53" s="19" t="s">
        <v>134</v>
      </c>
      <c r="E53" s="19"/>
      <c r="F53" s="19"/>
      <c r="G53" s="19"/>
      <c r="H53" s="20"/>
      <c r="I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X53" s="22"/>
      <c r="Y53" s="22"/>
      <c r="Z53" s="21"/>
      <c r="AA53" s="21"/>
      <c r="AB53" s="19"/>
      <c r="AC53" s="19"/>
      <c r="AD53" s="19"/>
      <c r="AE53" s="19"/>
      <c r="AF53" s="19"/>
      <c r="AG53" s="19"/>
      <c r="AH53" s="20" t="s">
        <v>135</v>
      </c>
      <c r="AI53" s="6" t="str">
        <f t="shared" si="0"/>
        <v/>
      </c>
      <c r="AJ53" s="10" t="str">
        <f t="shared" si="1"/>
        <v/>
      </c>
      <c r="AK53" s="10" t="str">
        <f t="shared" si="2"/>
        <v/>
      </c>
      <c r="AL53" s="10" t="str">
        <f t="shared" si="3"/>
        <v/>
      </c>
      <c r="AM53" s="10" t="str">
        <f>IF(AI53="CONFIRMED",SUM(AK$3:AK53),"")</f>
        <v/>
      </c>
      <c r="AN53" s="6" t="str">
        <f t="shared" si="4"/>
        <v/>
      </c>
      <c r="AO53" s="11" t="str">
        <f t="shared" si="5"/>
        <v/>
      </c>
      <c r="AP53" s="11" t="str">
        <f t="shared" si="6"/>
        <v/>
      </c>
      <c r="AQ53" s="6" t="b">
        <f t="shared" si="7"/>
        <v>0</v>
      </c>
      <c r="AR53" s="6" t="b">
        <f t="shared" si="8"/>
        <v>0</v>
      </c>
    </row>
    <row r="54" spans="1:44" ht="23.1" customHeight="1">
      <c r="A54" s="20" t="s">
        <v>133</v>
      </c>
      <c r="B54" s="19"/>
      <c r="C54" s="19"/>
      <c r="D54" s="19" t="s">
        <v>134</v>
      </c>
      <c r="E54" s="19"/>
      <c r="F54" s="19"/>
      <c r="G54" s="19"/>
      <c r="H54" s="20"/>
      <c r="I54" s="20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2"/>
      <c r="X54" s="22"/>
      <c r="Y54" s="22"/>
      <c r="Z54" s="21"/>
      <c r="AA54" s="21"/>
      <c r="AB54" s="19"/>
      <c r="AC54" s="19"/>
      <c r="AD54" s="19"/>
      <c r="AE54" s="19"/>
      <c r="AF54" s="19"/>
      <c r="AG54" s="19"/>
      <c r="AH54" s="20" t="s">
        <v>135</v>
      </c>
      <c r="AI54" s="6" t="str">
        <f t="shared" si="0"/>
        <v/>
      </c>
      <c r="AJ54" s="10" t="str">
        <f t="shared" si="1"/>
        <v/>
      </c>
      <c r="AK54" s="10" t="str">
        <f t="shared" si="2"/>
        <v/>
      </c>
      <c r="AL54" s="10" t="str">
        <f t="shared" si="3"/>
        <v/>
      </c>
      <c r="AM54" s="10" t="str">
        <f>IF(AI54="CONFIRMED",SUM(AK$3:AK54),"")</f>
        <v/>
      </c>
      <c r="AN54" s="6" t="str">
        <f t="shared" si="4"/>
        <v/>
      </c>
      <c r="AO54" s="11" t="str">
        <f t="shared" si="5"/>
        <v/>
      </c>
      <c r="AP54" s="11" t="str">
        <f t="shared" si="6"/>
        <v/>
      </c>
      <c r="AQ54" s="6" t="b">
        <f t="shared" si="7"/>
        <v>0</v>
      </c>
      <c r="AR54" s="6" t="b">
        <f t="shared" si="8"/>
        <v>0</v>
      </c>
    </row>
    <row r="55" spans="1:44" ht="23.1" customHeight="1">
      <c r="A55" s="20" t="s">
        <v>133</v>
      </c>
      <c r="B55" s="19"/>
      <c r="C55" s="19"/>
      <c r="D55" s="19" t="s">
        <v>134</v>
      </c>
      <c r="E55" s="19"/>
      <c r="F55" s="19"/>
      <c r="G55" s="19"/>
      <c r="H55" s="20"/>
      <c r="I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2"/>
      <c r="X55" s="22"/>
      <c r="Y55" s="22"/>
      <c r="Z55" s="21"/>
      <c r="AA55" s="21"/>
      <c r="AB55" s="19"/>
      <c r="AC55" s="19"/>
      <c r="AD55" s="19"/>
      <c r="AE55" s="19"/>
      <c r="AF55" s="19"/>
      <c r="AG55" s="19"/>
      <c r="AH55" s="20" t="s">
        <v>135</v>
      </c>
      <c r="AI55" s="6" t="str">
        <f t="shared" si="0"/>
        <v/>
      </c>
      <c r="AJ55" s="10" t="str">
        <f t="shared" si="1"/>
        <v/>
      </c>
      <c r="AK55" s="10" t="str">
        <f t="shared" si="2"/>
        <v/>
      </c>
      <c r="AL55" s="10" t="str">
        <f t="shared" si="3"/>
        <v/>
      </c>
      <c r="AM55" s="10" t="str">
        <f>IF(AI55="CONFIRMED",SUM(AK$3:AK55),"")</f>
        <v/>
      </c>
      <c r="AN55" s="6" t="str">
        <f t="shared" si="4"/>
        <v/>
      </c>
      <c r="AO55" s="11" t="str">
        <f t="shared" si="5"/>
        <v/>
      </c>
      <c r="AP55" s="11" t="str">
        <f t="shared" si="6"/>
        <v/>
      </c>
      <c r="AQ55" s="6" t="b">
        <f t="shared" si="7"/>
        <v>0</v>
      </c>
      <c r="AR55" s="6" t="b">
        <f t="shared" si="8"/>
        <v>0</v>
      </c>
    </row>
    <row r="56" spans="1:44" ht="23.1" customHeight="1">
      <c r="A56" s="20" t="s">
        <v>133</v>
      </c>
      <c r="B56" s="19"/>
      <c r="C56" s="19"/>
      <c r="D56" s="19" t="s">
        <v>134</v>
      </c>
      <c r="E56" s="19"/>
      <c r="F56" s="19"/>
      <c r="G56" s="19"/>
      <c r="H56" s="20"/>
      <c r="I56" s="20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2"/>
      <c r="X56" s="22"/>
      <c r="Y56" s="22"/>
      <c r="Z56" s="21"/>
      <c r="AA56" s="21"/>
      <c r="AB56" s="19"/>
      <c r="AC56" s="19"/>
      <c r="AD56" s="19"/>
      <c r="AE56" s="19"/>
      <c r="AF56" s="19"/>
      <c r="AG56" s="19"/>
      <c r="AH56" s="20" t="s">
        <v>135</v>
      </c>
      <c r="AI56" s="6" t="str">
        <f t="shared" si="0"/>
        <v/>
      </c>
      <c r="AJ56" s="10" t="str">
        <f t="shared" si="1"/>
        <v/>
      </c>
      <c r="AK56" s="10" t="str">
        <f t="shared" si="2"/>
        <v/>
      </c>
      <c r="AL56" s="10" t="str">
        <f t="shared" si="3"/>
        <v/>
      </c>
      <c r="AM56" s="10" t="str">
        <f>IF(AI56="CONFIRMED",SUM(AK$3:AK56),"")</f>
        <v/>
      </c>
      <c r="AN56" s="6" t="str">
        <f t="shared" si="4"/>
        <v/>
      </c>
      <c r="AO56" s="11" t="str">
        <f t="shared" si="5"/>
        <v/>
      </c>
      <c r="AP56" s="11" t="str">
        <f t="shared" si="6"/>
        <v/>
      </c>
      <c r="AQ56" s="6" t="b">
        <f t="shared" si="7"/>
        <v>0</v>
      </c>
      <c r="AR56" s="6" t="b">
        <f t="shared" si="8"/>
        <v>0</v>
      </c>
    </row>
    <row r="57" spans="1:44" ht="23.1" customHeight="1">
      <c r="A57" s="20" t="s">
        <v>133</v>
      </c>
      <c r="B57" s="19"/>
      <c r="C57" s="19"/>
      <c r="D57" s="19" t="s">
        <v>134</v>
      </c>
      <c r="E57" s="19"/>
      <c r="F57" s="19"/>
      <c r="G57" s="19"/>
      <c r="H57" s="20"/>
      <c r="I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2"/>
      <c r="X57" s="22"/>
      <c r="Y57" s="22"/>
      <c r="Z57" s="21"/>
      <c r="AA57" s="21"/>
      <c r="AB57" s="19"/>
      <c r="AC57" s="19"/>
      <c r="AD57" s="19"/>
      <c r="AE57" s="19"/>
      <c r="AF57" s="19"/>
      <c r="AG57" s="19"/>
      <c r="AH57" s="20" t="s">
        <v>135</v>
      </c>
      <c r="AI57" s="6" t="str">
        <f t="shared" si="0"/>
        <v/>
      </c>
      <c r="AJ57" s="10" t="str">
        <f t="shared" si="1"/>
        <v/>
      </c>
      <c r="AK57" s="10" t="str">
        <f t="shared" si="2"/>
        <v/>
      </c>
      <c r="AL57" s="10" t="str">
        <f t="shared" si="3"/>
        <v/>
      </c>
      <c r="AM57" s="10" t="str">
        <f>IF(AI57="CONFIRMED",SUM(AK$3:AK57),"")</f>
        <v/>
      </c>
      <c r="AN57" s="6" t="str">
        <f t="shared" si="4"/>
        <v/>
      </c>
      <c r="AO57" s="11" t="str">
        <f t="shared" si="5"/>
        <v/>
      </c>
      <c r="AP57" s="11" t="str">
        <f t="shared" si="6"/>
        <v/>
      </c>
      <c r="AQ57" s="6" t="b">
        <f t="shared" si="7"/>
        <v>0</v>
      </c>
      <c r="AR57" s="6" t="b">
        <f t="shared" si="8"/>
        <v>0</v>
      </c>
    </row>
    <row r="58" spans="1:44" ht="23.1" customHeight="1">
      <c r="A58" s="20" t="s">
        <v>133</v>
      </c>
      <c r="B58" s="19"/>
      <c r="C58" s="19"/>
      <c r="D58" s="19" t="s">
        <v>134</v>
      </c>
      <c r="E58" s="19"/>
      <c r="F58" s="19"/>
      <c r="G58" s="19"/>
      <c r="H58" s="20"/>
      <c r="I58" s="20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22"/>
      <c r="Y58" s="22"/>
      <c r="Z58" s="21"/>
      <c r="AA58" s="21"/>
      <c r="AB58" s="19"/>
      <c r="AC58" s="19"/>
      <c r="AD58" s="19"/>
      <c r="AE58" s="19"/>
      <c r="AF58" s="19"/>
      <c r="AG58" s="19"/>
      <c r="AH58" s="20" t="s">
        <v>135</v>
      </c>
      <c r="AI58" s="6" t="str">
        <f t="shared" si="0"/>
        <v/>
      </c>
      <c r="AJ58" s="10" t="str">
        <f t="shared" si="1"/>
        <v/>
      </c>
      <c r="AK58" s="10" t="str">
        <f t="shared" si="2"/>
        <v/>
      </c>
      <c r="AL58" s="10" t="str">
        <f t="shared" si="3"/>
        <v/>
      </c>
      <c r="AM58" s="10" t="str">
        <f>IF(AI58="CONFIRMED",SUM(AK$3:AK58),"")</f>
        <v/>
      </c>
      <c r="AN58" s="6" t="str">
        <f t="shared" si="4"/>
        <v/>
      </c>
      <c r="AO58" s="11" t="str">
        <f t="shared" si="5"/>
        <v/>
      </c>
      <c r="AP58" s="11" t="str">
        <f t="shared" si="6"/>
        <v/>
      </c>
      <c r="AQ58" s="6" t="b">
        <f t="shared" si="7"/>
        <v>0</v>
      </c>
      <c r="AR58" s="6" t="b">
        <f t="shared" si="8"/>
        <v>0</v>
      </c>
    </row>
    <row r="59" spans="1:44" ht="23.1" customHeight="1">
      <c r="A59" s="20" t="s">
        <v>133</v>
      </c>
      <c r="B59" s="19"/>
      <c r="C59" s="19"/>
      <c r="D59" s="19" t="s">
        <v>134</v>
      </c>
      <c r="E59" s="19"/>
      <c r="F59" s="19"/>
      <c r="G59" s="19"/>
      <c r="H59" s="20"/>
      <c r="I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2"/>
      <c r="X59" s="22"/>
      <c r="Y59" s="22"/>
      <c r="Z59" s="21"/>
      <c r="AA59" s="21"/>
      <c r="AB59" s="19"/>
      <c r="AC59" s="19"/>
      <c r="AD59" s="19"/>
      <c r="AE59" s="19"/>
      <c r="AF59" s="19"/>
      <c r="AG59" s="19"/>
      <c r="AH59" s="20" t="s">
        <v>135</v>
      </c>
      <c r="AI59" s="6" t="str">
        <f t="shared" si="0"/>
        <v/>
      </c>
      <c r="AJ59" s="10" t="str">
        <f t="shared" si="1"/>
        <v/>
      </c>
      <c r="AK59" s="10" t="str">
        <f t="shared" si="2"/>
        <v/>
      </c>
      <c r="AL59" s="10" t="str">
        <f t="shared" si="3"/>
        <v/>
      </c>
      <c r="AM59" s="10" t="str">
        <f>IF(AI59="CONFIRMED",SUM(AK$3:AK59),"")</f>
        <v/>
      </c>
      <c r="AN59" s="6" t="str">
        <f t="shared" si="4"/>
        <v/>
      </c>
      <c r="AO59" s="11" t="str">
        <f t="shared" si="5"/>
        <v/>
      </c>
      <c r="AP59" s="11" t="str">
        <f t="shared" si="6"/>
        <v/>
      </c>
      <c r="AQ59" s="6" t="b">
        <f t="shared" si="7"/>
        <v>0</v>
      </c>
      <c r="AR59" s="6" t="b">
        <f t="shared" si="8"/>
        <v>0</v>
      </c>
    </row>
    <row r="60" spans="1:44" ht="23.1" customHeight="1">
      <c r="A60" s="20" t="s">
        <v>133</v>
      </c>
      <c r="B60" s="19"/>
      <c r="C60" s="19"/>
      <c r="D60" s="19" t="s">
        <v>134</v>
      </c>
      <c r="E60" s="19"/>
      <c r="F60" s="19"/>
      <c r="G60" s="19"/>
      <c r="H60" s="20"/>
      <c r="I60" s="20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2"/>
      <c r="X60" s="22"/>
      <c r="Y60" s="22"/>
      <c r="Z60" s="21"/>
      <c r="AA60" s="21"/>
      <c r="AB60" s="19"/>
      <c r="AC60" s="19"/>
      <c r="AD60" s="19"/>
      <c r="AE60" s="19"/>
      <c r="AF60" s="19"/>
      <c r="AG60" s="19"/>
      <c r="AH60" s="20" t="s">
        <v>135</v>
      </c>
      <c r="AI60" s="6" t="str">
        <f t="shared" si="0"/>
        <v/>
      </c>
      <c r="AJ60" s="10" t="str">
        <f t="shared" si="1"/>
        <v/>
      </c>
      <c r="AK60" s="10" t="str">
        <f t="shared" si="2"/>
        <v/>
      </c>
      <c r="AL60" s="10" t="str">
        <f t="shared" si="3"/>
        <v/>
      </c>
      <c r="AM60" s="10" t="str">
        <f>IF(AI60="CONFIRMED",SUM(AK$3:AK60),"")</f>
        <v/>
      </c>
      <c r="AN60" s="6" t="str">
        <f t="shared" si="4"/>
        <v/>
      </c>
      <c r="AO60" s="11" t="str">
        <f t="shared" si="5"/>
        <v/>
      </c>
      <c r="AP60" s="11" t="str">
        <f t="shared" si="6"/>
        <v/>
      </c>
      <c r="AQ60" s="6" t="b">
        <f t="shared" si="7"/>
        <v>0</v>
      </c>
      <c r="AR60" s="6" t="b">
        <f t="shared" si="8"/>
        <v>0</v>
      </c>
    </row>
    <row r="61" spans="1:44" ht="23.1" customHeight="1">
      <c r="A61" s="20" t="s">
        <v>133</v>
      </c>
      <c r="B61" s="19"/>
      <c r="C61" s="19"/>
      <c r="D61" s="19" t="s">
        <v>134</v>
      </c>
      <c r="E61" s="19"/>
      <c r="F61" s="19"/>
      <c r="G61" s="19"/>
      <c r="H61" s="20"/>
      <c r="I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2"/>
      <c r="X61" s="22"/>
      <c r="Y61" s="22"/>
      <c r="Z61" s="21"/>
      <c r="AA61" s="21"/>
      <c r="AB61" s="19"/>
      <c r="AC61" s="19"/>
      <c r="AD61" s="19"/>
      <c r="AE61" s="19"/>
      <c r="AF61" s="19"/>
      <c r="AG61" s="19"/>
      <c r="AH61" s="20" t="s">
        <v>135</v>
      </c>
      <c r="AI61" s="6" t="str">
        <f t="shared" si="0"/>
        <v/>
      </c>
      <c r="AJ61" s="10" t="str">
        <f t="shared" si="1"/>
        <v/>
      </c>
      <c r="AK61" s="10" t="str">
        <f t="shared" si="2"/>
        <v/>
      </c>
      <c r="AL61" s="10" t="str">
        <f t="shared" si="3"/>
        <v/>
      </c>
      <c r="AM61" s="10" t="str">
        <f>IF(AI61="CONFIRMED",SUM(AK$3:AK61),"")</f>
        <v/>
      </c>
      <c r="AN61" s="6" t="str">
        <f t="shared" si="4"/>
        <v/>
      </c>
      <c r="AO61" s="11" t="str">
        <f t="shared" si="5"/>
        <v/>
      </c>
      <c r="AP61" s="11" t="str">
        <f t="shared" si="6"/>
        <v/>
      </c>
      <c r="AQ61" s="6" t="b">
        <f t="shared" si="7"/>
        <v>0</v>
      </c>
      <c r="AR61" s="6" t="b">
        <f t="shared" si="8"/>
        <v>0</v>
      </c>
    </row>
    <row r="62" spans="1:44" ht="23.1" customHeight="1">
      <c r="A62" s="20" t="s">
        <v>133</v>
      </c>
      <c r="B62" s="19"/>
      <c r="C62" s="19"/>
      <c r="D62" s="19" t="s">
        <v>134</v>
      </c>
      <c r="E62" s="19"/>
      <c r="F62" s="19"/>
      <c r="G62" s="19"/>
      <c r="H62" s="20"/>
      <c r="I62" s="20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2"/>
      <c r="X62" s="22"/>
      <c r="Y62" s="22"/>
      <c r="Z62" s="21"/>
      <c r="AA62" s="21"/>
      <c r="AB62" s="19"/>
      <c r="AC62" s="19"/>
      <c r="AD62" s="19"/>
      <c r="AE62" s="19"/>
      <c r="AF62" s="19"/>
      <c r="AG62" s="19"/>
      <c r="AH62" s="20" t="s">
        <v>135</v>
      </c>
      <c r="AI62" s="6" t="str">
        <f t="shared" si="0"/>
        <v/>
      </c>
      <c r="AJ62" s="10" t="str">
        <f t="shared" si="1"/>
        <v/>
      </c>
      <c r="AK62" s="10" t="str">
        <f t="shared" si="2"/>
        <v/>
      </c>
      <c r="AL62" s="10" t="str">
        <f t="shared" si="3"/>
        <v/>
      </c>
      <c r="AM62" s="10" t="str">
        <f>IF(AI62="CONFIRMED",SUM(AK$3:AK62),"")</f>
        <v/>
      </c>
      <c r="AN62" s="6" t="str">
        <f t="shared" si="4"/>
        <v/>
      </c>
      <c r="AO62" s="11" t="str">
        <f t="shared" si="5"/>
        <v/>
      </c>
      <c r="AP62" s="11" t="str">
        <f t="shared" si="6"/>
        <v/>
      </c>
      <c r="AQ62" s="6" t="b">
        <f t="shared" si="7"/>
        <v>0</v>
      </c>
      <c r="AR62" s="6" t="b">
        <f t="shared" si="8"/>
        <v>0</v>
      </c>
    </row>
    <row r="63" spans="1:44" ht="23.1" customHeight="1">
      <c r="A63" s="20" t="s">
        <v>133</v>
      </c>
      <c r="B63" s="19"/>
      <c r="C63" s="19"/>
      <c r="D63" s="19" t="s">
        <v>134</v>
      </c>
      <c r="E63" s="19"/>
      <c r="F63" s="19"/>
      <c r="G63" s="19"/>
      <c r="H63" s="20"/>
      <c r="I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2"/>
      <c r="X63" s="22"/>
      <c r="Y63" s="22"/>
      <c r="Z63" s="21"/>
      <c r="AA63" s="21"/>
      <c r="AB63" s="19"/>
      <c r="AC63" s="19"/>
      <c r="AD63" s="19"/>
      <c r="AE63" s="19"/>
      <c r="AF63" s="19"/>
      <c r="AG63" s="19"/>
      <c r="AH63" s="20" t="s">
        <v>135</v>
      </c>
      <c r="AI63" s="6" t="str">
        <f t="shared" si="0"/>
        <v/>
      </c>
      <c r="AJ63" s="10" t="str">
        <f t="shared" si="1"/>
        <v/>
      </c>
      <c r="AK63" s="10" t="str">
        <f t="shared" si="2"/>
        <v/>
      </c>
      <c r="AL63" s="10" t="str">
        <f t="shared" si="3"/>
        <v/>
      </c>
      <c r="AM63" s="10" t="str">
        <f>IF(AI63="CONFIRMED",SUM(AK$3:AK63),"")</f>
        <v/>
      </c>
      <c r="AN63" s="6" t="str">
        <f t="shared" si="4"/>
        <v/>
      </c>
      <c r="AO63" s="11" t="str">
        <f t="shared" si="5"/>
        <v/>
      </c>
      <c r="AP63" s="11" t="str">
        <f t="shared" si="6"/>
        <v/>
      </c>
      <c r="AQ63" s="6" t="b">
        <f t="shared" si="7"/>
        <v>0</v>
      </c>
      <c r="AR63" s="6" t="b">
        <f t="shared" si="8"/>
        <v>0</v>
      </c>
    </row>
    <row r="64" spans="1:44" ht="23.1" customHeight="1">
      <c r="A64" s="20" t="s">
        <v>133</v>
      </c>
      <c r="B64" s="19"/>
      <c r="C64" s="19"/>
      <c r="D64" s="19" t="s">
        <v>134</v>
      </c>
      <c r="E64" s="19"/>
      <c r="F64" s="19"/>
      <c r="G64" s="19"/>
      <c r="H64" s="20"/>
      <c r="I64" s="20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2"/>
      <c r="X64" s="22"/>
      <c r="Y64" s="22"/>
      <c r="Z64" s="21"/>
      <c r="AA64" s="21"/>
      <c r="AB64" s="19"/>
      <c r="AC64" s="19"/>
      <c r="AD64" s="19"/>
      <c r="AE64" s="19"/>
      <c r="AF64" s="19"/>
      <c r="AG64" s="19"/>
      <c r="AH64" s="20" t="s">
        <v>135</v>
      </c>
      <c r="AI64" s="6" t="str">
        <f t="shared" si="0"/>
        <v/>
      </c>
      <c r="AJ64" s="10" t="str">
        <f t="shared" si="1"/>
        <v/>
      </c>
      <c r="AK64" s="10" t="str">
        <f t="shared" si="2"/>
        <v/>
      </c>
      <c r="AL64" s="10" t="str">
        <f t="shared" si="3"/>
        <v/>
      </c>
      <c r="AM64" s="10" t="str">
        <f>IF(AI64="CONFIRMED",SUM(AK$3:AK64),"")</f>
        <v/>
      </c>
      <c r="AN64" s="6" t="str">
        <f t="shared" si="4"/>
        <v/>
      </c>
      <c r="AO64" s="11" t="str">
        <f t="shared" si="5"/>
        <v/>
      </c>
      <c r="AP64" s="11" t="str">
        <f t="shared" si="6"/>
        <v/>
      </c>
      <c r="AQ64" s="6" t="b">
        <f t="shared" si="7"/>
        <v>0</v>
      </c>
      <c r="AR64" s="6" t="b">
        <f t="shared" si="8"/>
        <v>0</v>
      </c>
    </row>
    <row r="65" spans="1:44" ht="23.1" customHeight="1">
      <c r="A65" s="20" t="s">
        <v>133</v>
      </c>
      <c r="B65" s="19"/>
      <c r="C65" s="19"/>
      <c r="D65" s="19" t="s">
        <v>134</v>
      </c>
      <c r="E65" s="19"/>
      <c r="F65" s="19"/>
      <c r="G65" s="19"/>
      <c r="H65" s="20"/>
      <c r="I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2"/>
      <c r="X65" s="22"/>
      <c r="Y65" s="22"/>
      <c r="Z65" s="21"/>
      <c r="AA65" s="21"/>
      <c r="AB65" s="19"/>
      <c r="AC65" s="19"/>
      <c r="AD65" s="19"/>
      <c r="AE65" s="19"/>
      <c r="AF65" s="19"/>
      <c r="AG65" s="19"/>
      <c r="AH65" s="20" t="s">
        <v>135</v>
      </c>
      <c r="AI65" s="6" t="str">
        <f t="shared" si="0"/>
        <v/>
      </c>
      <c r="AJ65" s="10" t="str">
        <f t="shared" si="1"/>
        <v/>
      </c>
      <c r="AK65" s="10" t="str">
        <f t="shared" si="2"/>
        <v/>
      </c>
      <c r="AL65" s="10" t="str">
        <f t="shared" si="3"/>
        <v/>
      </c>
      <c r="AM65" s="10" t="str">
        <f>IF(AI65="CONFIRMED",SUM(AK$3:AK65),"")</f>
        <v/>
      </c>
      <c r="AN65" s="6" t="str">
        <f t="shared" si="4"/>
        <v/>
      </c>
      <c r="AO65" s="11" t="str">
        <f t="shared" si="5"/>
        <v/>
      </c>
      <c r="AP65" s="11" t="str">
        <f t="shared" si="6"/>
        <v/>
      </c>
      <c r="AQ65" s="6" t="b">
        <f t="shared" si="7"/>
        <v>0</v>
      </c>
      <c r="AR65" s="6" t="b">
        <f t="shared" si="8"/>
        <v>0</v>
      </c>
    </row>
    <row r="66" spans="1:44" ht="23.1" customHeight="1">
      <c r="A66" s="20" t="s">
        <v>133</v>
      </c>
      <c r="B66" s="19"/>
      <c r="C66" s="19"/>
      <c r="D66" s="19" t="s">
        <v>134</v>
      </c>
      <c r="E66" s="19"/>
      <c r="F66" s="19"/>
      <c r="G66" s="19"/>
      <c r="H66" s="20"/>
      <c r="I66" s="20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2"/>
      <c r="X66" s="22"/>
      <c r="Y66" s="22"/>
      <c r="Z66" s="21"/>
      <c r="AA66" s="21"/>
      <c r="AB66" s="19"/>
      <c r="AC66" s="19"/>
      <c r="AD66" s="19"/>
      <c r="AE66" s="19"/>
      <c r="AF66" s="19"/>
      <c r="AG66" s="19"/>
      <c r="AH66" s="20" t="s">
        <v>135</v>
      </c>
      <c r="AI66" s="6" t="str">
        <f t="shared" si="0"/>
        <v/>
      </c>
      <c r="AJ66" s="10" t="str">
        <f t="shared" si="1"/>
        <v/>
      </c>
      <c r="AK66" s="10" t="str">
        <f t="shared" si="2"/>
        <v/>
      </c>
      <c r="AL66" s="10" t="str">
        <f t="shared" si="3"/>
        <v/>
      </c>
      <c r="AM66" s="10" t="str">
        <f>IF(AI66="CONFIRMED",SUM(AK$3:AK66),"")</f>
        <v/>
      </c>
      <c r="AN66" s="6" t="str">
        <f t="shared" si="4"/>
        <v/>
      </c>
      <c r="AO66" s="11" t="str">
        <f t="shared" si="5"/>
        <v/>
      </c>
      <c r="AP66" s="11" t="str">
        <f t="shared" si="6"/>
        <v/>
      </c>
      <c r="AQ66" s="6" t="b">
        <f t="shared" si="7"/>
        <v>0</v>
      </c>
      <c r="AR66" s="6" t="b">
        <f t="shared" si="8"/>
        <v>0</v>
      </c>
    </row>
    <row r="67" spans="1:44" ht="23.1" customHeight="1">
      <c r="A67" s="20" t="s">
        <v>133</v>
      </c>
      <c r="B67" s="19"/>
      <c r="C67" s="19"/>
      <c r="D67" s="19" t="s">
        <v>134</v>
      </c>
      <c r="E67" s="19"/>
      <c r="F67" s="19"/>
      <c r="G67" s="19"/>
      <c r="H67" s="20"/>
      <c r="I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2"/>
      <c r="X67" s="22"/>
      <c r="Y67" s="22"/>
      <c r="Z67" s="21"/>
      <c r="AA67" s="21"/>
      <c r="AB67" s="19"/>
      <c r="AC67" s="19"/>
      <c r="AD67" s="19"/>
      <c r="AE67" s="19"/>
      <c r="AF67" s="19"/>
      <c r="AG67" s="19"/>
      <c r="AH67" s="20" t="s">
        <v>135</v>
      </c>
      <c r="AI67" s="6" t="str">
        <f t="shared" ref="AI67:AI130" si="9">IF(COUNTA(B67:C67,E67:AG67)=0,"",IF(B67="PLAN","PLAN",IF(B67&lt;&gt;"CLOSED","CHECK_TYPE",IF(C67="ESTIMATED","ESTIMATED",IF(C67&lt;&gt;"ACTUAL","CHECK_COST_BASIS",IF(NOT(AR67),"CHECK_DETAILS",IF(NOT(AQ67),"CHECK_NUMBERS","CONFIRMED")))))))</f>
        <v/>
      </c>
      <c r="AJ67" s="10" t="str">
        <f t="shared" ref="AJ67:AJ130" si="10">IF(AI67="CONFIRMED",IF(G67="LONG",1,-1)*L67*(K67-J67),"")</f>
        <v/>
      </c>
      <c r="AK67" s="10" t="str">
        <f t="shared" ref="AK67:AK130" si="11">IF(AI67="CONFIRMED",AJ67-M67-N67-O67,"")</f>
        <v/>
      </c>
      <c r="AL67" s="10" t="str">
        <f t="shared" ref="AL67:AL130" si="12">IF(AND(AI67="CONFIRMED",ISNUMBER(P67),P67&gt;0),AK67/P67,"")</f>
        <v/>
      </c>
      <c r="AM67" s="10" t="str">
        <f>IF(AI67="CONFIRMED",SUM(AK$3:AK67),"")</f>
        <v/>
      </c>
      <c r="AN67" s="6" t="str">
        <f t="shared" ref="AN67:AN130" si="13">IF(AI67="CONFIRMED",LEFT(I67,7),"")</f>
        <v/>
      </c>
      <c r="AO67" s="11" t="str">
        <f t="shared" ref="AO67:AO130" si="14">IF(H67="","",IFERROR(IF(AND(ISTEXT(H67),LEN(H67)=19,VALUE(LEFT(H67,4))&gt;=2000,VALUE(LEFT(H67,4))&lt;=2099,TEXT(DATE(VALUE(LEFT(H67,4)),VALUE(MID(H67,6,2)),VALUE(MID(H67,9,2)))+TIME(VALUE(MID(H67,12,2)),VALUE(MID(H67,15,2)),VALUE(RIGHT(H67,2))),"yyyy-mm-dd hh:mm:ss")=H67),DATE(VALUE(LEFT(H67,4)),VALUE(MID(H67,6,2)),VALUE(MID(H67,9,2)))+TIME(VALUE(MID(H67,12,2)),VALUE(MID(H67,15,2)),VALUE(RIGHT(H67,2))),-1),-1))</f>
        <v/>
      </c>
      <c r="AP67" s="11" t="str">
        <f t="shared" ref="AP67:AP130" si="15">IF(I67="","",IFERROR(IF(AND(ISTEXT(I67),LEN(I67)=19,VALUE(LEFT(I67,4))&gt;=2000,VALUE(LEFT(I67,4))&lt;=2099,TEXT(DATE(VALUE(LEFT(I67,4)),VALUE(MID(I67,6,2)),VALUE(MID(I67,9,2)))+TIME(VALUE(MID(I67,12,2)),VALUE(MID(I67,15,2)),VALUE(RIGHT(I67,2))),"yyyy-mm-dd hh:mm:ss")=I67),DATE(VALUE(LEFT(I67,4)),VALUE(MID(I67,6,2)),VALUE(MID(I67,9,2)))+TIME(VALUE(MID(I67,12,2)),VALUE(MID(I67,15,2)),VALUE(RIGHT(I67,2))),-1),-1))</f>
        <v/>
      </c>
      <c r="AQ67" s="6" t="b">
        <f t="shared" ref="AQ67:AQ130" si="16">IFERROR(AND(COUNT(J67:O67)=6,J67&gt;0,K67&gt;0,L67&gt;0,M67&gt;=0,N67&gt;=0,MAX(J67:N67)&lt;=1000000000000,ABS(O67)&lt;=1000000000000,AND(ROUND(J67,12)=J67,IF(J67=0,TRUE,ROUND(J67,11-INT(LOG10(ABS(J67))))=J67)),AND(ROUND(K67,12)=K67,IF(K67=0,TRUE,ROUND(K67,11-INT(LOG10(ABS(K67))))=K67)),AND(ROUND(L67,12)=L67,IF(L67=0,TRUE,ROUND(L67,11-INT(LOG10(ABS(L67))))=L67)),AND(ROUND(M67,12)=M67,IF(M67=0,TRUE,ROUND(M67,11-INT(LOG10(ABS(M67))))=M67)),AND(ROUND(N67,12)=N67,IF(N67=0,TRUE,ROUND(N67,11-INT(LOG10(ABS(N67))))=N67)),AND(ROUND(O67,12)=O67,IF(O67=0,TRUE,ROUND(O67,11-INT(LOG10(ABS(O67))))=O67)),ABS(IF(G67="LONG",1,-1)*L67*(K67-J67))&lt;=1000000000000,ABS((IF(G67="LONG",1,-1)*L67*(K67-J67)-M67-N67-O67))&lt;=1000000000000,J67*L67&lt;=1000000000000,OR(AND(J67=K67,M67=0,N67=0,O67=0),ABS((IF(G67="LONG",1,-1)*L67*(K67-J67)-M67-N67-O67))&gt;MAX(0.00000001,ABS(IF(G67="LONG",1,-1)*L67*(K67-J67))*0.000000000001))),FALSE)</f>
        <v>0</v>
      </c>
      <c r="AR67" s="6" t="b">
        <f t="shared" ref="AR67:AR130" si="17">IFERROR(AND(A67="1.0",D67="Asia/Seoul",LEN(TRIM(E67))&gt;0,LEN(TRIM(F67))&gt;0,OR(G67="LONG",G67="SHORT"),ISNUMBER(AO67),ISNUMBER(AP67),AO67&gt;0,AP67&gt;=AO67),FALSE)</f>
        <v>0</v>
      </c>
    </row>
    <row r="68" spans="1:44" ht="23.1" customHeight="1">
      <c r="A68" s="20" t="s">
        <v>133</v>
      </c>
      <c r="B68" s="19"/>
      <c r="C68" s="19"/>
      <c r="D68" s="19" t="s">
        <v>134</v>
      </c>
      <c r="E68" s="19"/>
      <c r="F68" s="19"/>
      <c r="G68" s="19"/>
      <c r="H68" s="20"/>
      <c r="I68" s="20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2"/>
      <c r="X68" s="22"/>
      <c r="Y68" s="22"/>
      <c r="Z68" s="21"/>
      <c r="AA68" s="21"/>
      <c r="AB68" s="19"/>
      <c r="AC68" s="19"/>
      <c r="AD68" s="19"/>
      <c r="AE68" s="19"/>
      <c r="AF68" s="19"/>
      <c r="AG68" s="19"/>
      <c r="AH68" s="20" t="s">
        <v>135</v>
      </c>
      <c r="AI68" s="6" t="str">
        <f t="shared" si="9"/>
        <v/>
      </c>
      <c r="AJ68" s="10" t="str">
        <f t="shared" si="10"/>
        <v/>
      </c>
      <c r="AK68" s="10" t="str">
        <f t="shared" si="11"/>
        <v/>
      </c>
      <c r="AL68" s="10" t="str">
        <f t="shared" si="12"/>
        <v/>
      </c>
      <c r="AM68" s="10" t="str">
        <f>IF(AI68="CONFIRMED",SUM(AK$3:AK68),"")</f>
        <v/>
      </c>
      <c r="AN68" s="6" t="str">
        <f t="shared" si="13"/>
        <v/>
      </c>
      <c r="AO68" s="11" t="str">
        <f t="shared" si="14"/>
        <v/>
      </c>
      <c r="AP68" s="11" t="str">
        <f t="shared" si="15"/>
        <v/>
      </c>
      <c r="AQ68" s="6" t="b">
        <f t="shared" si="16"/>
        <v>0</v>
      </c>
      <c r="AR68" s="6" t="b">
        <f t="shared" si="17"/>
        <v>0</v>
      </c>
    </row>
    <row r="69" spans="1:44" ht="23.1" customHeight="1">
      <c r="A69" s="20" t="s">
        <v>133</v>
      </c>
      <c r="B69" s="19"/>
      <c r="C69" s="19"/>
      <c r="D69" s="19" t="s">
        <v>134</v>
      </c>
      <c r="E69" s="19"/>
      <c r="F69" s="19"/>
      <c r="G69" s="19"/>
      <c r="H69" s="20"/>
      <c r="I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2"/>
      <c r="X69" s="22"/>
      <c r="Y69" s="22"/>
      <c r="Z69" s="21"/>
      <c r="AA69" s="21"/>
      <c r="AB69" s="19"/>
      <c r="AC69" s="19"/>
      <c r="AD69" s="19"/>
      <c r="AE69" s="19"/>
      <c r="AF69" s="19"/>
      <c r="AG69" s="19"/>
      <c r="AH69" s="20" t="s">
        <v>135</v>
      </c>
      <c r="AI69" s="6" t="str">
        <f t="shared" si="9"/>
        <v/>
      </c>
      <c r="AJ69" s="10" t="str">
        <f t="shared" si="10"/>
        <v/>
      </c>
      <c r="AK69" s="10" t="str">
        <f t="shared" si="11"/>
        <v/>
      </c>
      <c r="AL69" s="10" t="str">
        <f t="shared" si="12"/>
        <v/>
      </c>
      <c r="AM69" s="10" t="str">
        <f>IF(AI69="CONFIRMED",SUM(AK$3:AK69),"")</f>
        <v/>
      </c>
      <c r="AN69" s="6" t="str">
        <f t="shared" si="13"/>
        <v/>
      </c>
      <c r="AO69" s="11" t="str">
        <f t="shared" si="14"/>
        <v/>
      </c>
      <c r="AP69" s="11" t="str">
        <f t="shared" si="15"/>
        <v/>
      </c>
      <c r="AQ69" s="6" t="b">
        <f t="shared" si="16"/>
        <v>0</v>
      </c>
      <c r="AR69" s="6" t="b">
        <f t="shared" si="17"/>
        <v>0</v>
      </c>
    </row>
    <row r="70" spans="1:44" ht="23.1" customHeight="1">
      <c r="A70" s="20" t="s">
        <v>133</v>
      </c>
      <c r="B70" s="19"/>
      <c r="C70" s="19"/>
      <c r="D70" s="19" t="s">
        <v>134</v>
      </c>
      <c r="E70" s="19"/>
      <c r="F70" s="19"/>
      <c r="G70" s="19"/>
      <c r="H70" s="20"/>
      <c r="I70" s="20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2"/>
      <c r="X70" s="22"/>
      <c r="Y70" s="22"/>
      <c r="Z70" s="21"/>
      <c r="AA70" s="21"/>
      <c r="AB70" s="19"/>
      <c r="AC70" s="19"/>
      <c r="AD70" s="19"/>
      <c r="AE70" s="19"/>
      <c r="AF70" s="19"/>
      <c r="AG70" s="19"/>
      <c r="AH70" s="20" t="s">
        <v>135</v>
      </c>
      <c r="AI70" s="6" t="str">
        <f t="shared" si="9"/>
        <v/>
      </c>
      <c r="AJ70" s="10" t="str">
        <f t="shared" si="10"/>
        <v/>
      </c>
      <c r="AK70" s="10" t="str">
        <f t="shared" si="11"/>
        <v/>
      </c>
      <c r="AL70" s="10" t="str">
        <f t="shared" si="12"/>
        <v/>
      </c>
      <c r="AM70" s="10" t="str">
        <f>IF(AI70="CONFIRMED",SUM(AK$3:AK70),"")</f>
        <v/>
      </c>
      <c r="AN70" s="6" t="str">
        <f t="shared" si="13"/>
        <v/>
      </c>
      <c r="AO70" s="11" t="str">
        <f t="shared" si="14"/>
        <v/>
      </c>
      <c r="AP70" s="11" t="str">
        <f t="shared" si="15"/>
        <v/>
      </c>
      <c r="AQ70" s="6" t="b">
        <f t="shared" si="16"/>
        <v>0</v>
      </c>
      <c r="AR70" s="6" t="b">
        <f t="shared" si="17"/>
        <v>0</v>
      </c>
    </row>
    <row r="71" spans="1:44" ht="23.1" customHeight="1">
      <c r="A71" s="20" t="s">
        <v>133</v>
      </c>
      <c r="B71" s="19"/>
      <c r="C71" s="19"/>
      <c r="D71" s="19" t="s">
        <v>134</v>
      </c>
      <c r="E71" s="19"/>
      <c r="F71" s="19"/>
      <c r="G71" s="19"/>
      <c r="H71" s="20"/>
      <c r="I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2"/>
      <c r="X71" s="22"/>
      <c r="Y71" s="22"/>
      <c r="Z71" s="21"/>
      <c r="AA71" s="21"/>
      <c r="AB71" s="19"/>
      <c r="AC71" s="19"/>
      <c r="AD71" s="19"/>
      <c r="AE71" s="19"/>
      <c r="AF71" s="19"/>
      <c r="AG71" s="19"/>
      <c r="AH71" s="20" t="s">
        <v>135</v>
      </c>
      <c r="AI71" s="6" t="str">
        <f t="shared" si="9"/>
        <v/>
      </c>
      <c r="AJ71" s="10" t="str">
        <f t="shared" si="10"/>
        <v/>
      </c>
      <c r="AK71" s="10" t="str">
        <f t="shared" si="11"/>
        <v/>
      </c>
      <c r="AL71" s="10" t="str">
        <f t="shared" si="12"/>
        <v/>
      </c>
      <c r="AM71" s="10" t="str">
        <f>IF(AI71="CONFIRMED",SUM(AK$3:AK71),"")</f>
        <v/>
      </c>
      <c r="AN71" s="6" t="str">
        <f t="shared" si="13"/>
        <v/>
      </c>
      <c r="AO71" s="11" t="str">
        <f t="shared" si="14"/>
        <v/>
      </c>
      <c r="AP71" s="11" t="str">
        <f t="shared" si="15"/>
        <v/>
      </c>
      <c r="AQ71" s="6" t="b">
        <f t="shared" si="16"/>
        <v>0</v>
      </c>
      <c r="AR71" s="6" t="b">
        <f t="shared" si="17"/>
        <v>0</v>
      </c>
    </row>
    <row r="72" spans="1:44" ht="23.1" customHeight="1">
      <c r="A72" s="20" t="s">
        <v>133</v>
      </c>
      <c r="B72" s="19"/>
      <c r="C72" s="19"/>
      <c r="D72" s="19" t="s">
        <v>134</v>
      </c>
      <c r="E72" s="19"/>
      <c r="F72" s="19"/>
      <c r="G72" s="19"/>
      <c r="H72" s="20"/>
      <c r="I72" s="20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2"/>
      <c r="X72" s="22"/>
      <c r="Y72" s="22"/>
      <c r="Z72" s="21"/>
      <c r="AA72" s="21"/>
      <c r="AB72" s="19"/>
      <c r="AC72" s="19"/>
      <c r="AD72" s="19"/>
      <c r="AE72" s="19"/>
      <c r="AF72" s="19"/>
      <c r="AG72" s="19"/>
      <c r="AH72" s="20" t="s">
        <v>135</v>
      </c>
      <c r="AI72" s="6" t="str">
        <f t="shared" si="9"/>
        <v/>
      </c>
      <c r="AJ72" s="10" t="str">
        <f t="shared" si="10"/>
        <v/>
      </c>
      <c r="AK72" s="10" t="str">
        <f t="shared" si="11"/>
        <v/>
      </c>
      <c r="AL72" s="10" t="str">
        <f t="shared" si="12"/>
        <v/>
      </c>
      <c r="AM72" s="10" t="str">
        <f>IF(AI72="CONFIRMED",SUM(AK$3:AK72),"")</f>
        <v/>
      </c>
      <c r="AN72" s="6" t="str">
        <f t="shared" si="13"/>
        <v/>
      </c>
      <c r="AO72" s="11" t="str">
        <f t="shared" si="14"/>
        <v/>
      </c>
      <c r="AP72" s="11" t="str">
        <f t="shared" si="15"/>
        <v/>
      </c>
      <c r="AQ72" s="6" t="b">
        <f t="shared" si="16"/>
        <v>0</v>
      </c>
      <c r="AR72" s="6" t="b">
        <f t="shared" si="17"/>
        <v>0</v>
      </c>
    </row>
    <row r="73" spans="1:44" ht="23.1" customHeight="1">
      <c r="A73" s="20" t="s">
        <v>133</v>
      </c>
      <c r="B73" s="19"/>
      <c r="C73" s="19"/>
      <c r="D73" s="19" t="s">
        <v>134</v>
      </c>
      <c r="E73" s="19"/>
      <c r="F73" s="19"/>
      <c r="G73" s="19"/>
      <c r="H73" s="20"/>
      <c r="I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2"/>
      <c r="X73" s="22"/>
      <c r="Y73" s="22"/>
      <c r="Z73" s="21"/>
      <c r="AA73" s="21"/>
      <c r="AB73" s="19"/>
      <c r="AC73" s="19"/>
      <c r="AD73" s="19"/>
      <c r="AE73" s="19"/>
      <c r="AF73" s="19"/>
      <c r="AG73" s="19"/>
      <c r="AH73" s="20" t="s">
        <v>135</v>
      </c>
      <c r="AI73" s="6" t="str">
        <f t="shared" si="9"/>
        <v/>
      </c>
      <c r="AJ73" s="10" t="str">
        <f t="shared" si="10"/>
        <v/>
      </c>
      <c r="AK73" s="10" t="str">
        <f t="shared" si="11"/>
        <v/>
      </c>
      <c r="AL73" s="10" t="str">
        <f t="shared" si="12"/>
        <v/>
      </c>
      <c r="AM73" s="10" t="str">
        <f>IF(AI73="CONFIRMED",SUM(AK$3:AK73),"")</f>
        <v/>
      </c>
      <c r="AN73" s="6" t="str">
        <f t="shared" si="13"/>
        <v/>
      </c>
      <c r="AO73" s="11" t="str">
        <f t="shared" si="14"/>
        <v/>
      </c>
      <c r="AP73" s="11" t="str">
        <f t="shared" si="15"/>
        <v/>
      </c>
      <c r="AQ73" s="6" t="b">
        <f t="shared" si="16"/>
        <v>0</v>
      </c>
      <c r="AR73" s="6" t="b">
        <f t="shared" si="17"/>
        <v>0</v>
      </c>
    </row>
    <row r="74" spans="1:44" ht="23.1" customHeight="1">
      <c r="A74" s="20" t="s">
        <v>133</v>
      </c>
      <c r="B74" s="19"/>
      <c r="C74" s="19"/>
      <c r="D74" s="19" t="s">
        <v>134</v>
      </c>
      <c r="E74" s="19"/>
      <c r="F74" s="19"/>
      <c r="G74" s="19"/>
      <c r="H74" s="20"/>
      <c r="I74" s="20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2"/>
      <c r="X74" s="22"/>
      <c r="Y74" s="22"/>
      <c r="Z74" s="21"/>
      <c r="AA74" s="21"/>
      <c r="AB74" s="19"/>
      <c r="AC74" s="19"/>
      <c r="AD74" s="19"/>
      <c r="AE74" s="19"/>
      <c r="AF74" s="19"/>
      <c r="AG74" s="19"/>
      <c r="AH74" s="20" t="s">
        <v>135</v>
      </c>
      <c r="AI74" s="6" t="str">
        <f t="shared" si="9"/>
        <v/>
      </c>
      <c r="AJ74" s="10" t="str">
        <f t="shared" si="10"/>
        <v/>
      </c>
      <c r="AK74" s="10" t="str">
        <f t="shared" si="11"/>
        <v/>
      </c>
      <c r="AL74" s="10" t="str">
        <f t="shared" si="12"/>
        <v/>
      </c>
      <c r="AM74" s="10" t="str">
        <f>IF(AI74="CONFIRMED",SUM(AK$3:AK74),"")</f>
        <v/>
      </c>
      <c r="AN74" s="6" t="str">
        <f t="shared" si="13"/>
        <v/>
      </c>
      <c r="AO74" s="11" t="str">
        <f t="shared" si="14"/>
        <v/>
      </c>
      <c r="AP74" s="11" t="str">
        <f t="shared" si="15"/>
        <v/>
      </c>
      <c r="AQ74" s="6" t="b">
        <f t="shared" si="16"/>
        <v>0</v>
      </c>
      <c r="AR74" s="6" t="b">
        <f t="shared" si="17"/>
        <v>0</v>
      </c>
    </row>
    <row r="75" spans="1:44" ht="23.1" customHeight="1">
      <c r="A75" s="20" t="s">
        <v>133</v>
      </c>
      <c r="B75" s="19"/>
      <c r="C75" s="19"/>
      <c r="D75" s="19" t="s">
        <v>134</v>
      </c>
      <c r="E75" s="19"/>
      <c r="F75" s="19"/>
      <c r="G75" s="19"/>
      <c r="H75" s="20"/>
      <c r="I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2"/>
      <c r="X75" s="22"/>
      <c r="Y75" s="22"/>
      <c r="Z75" s="21"/>
      <c r="AA75" s="21"/>
      <c r="AB75" s="19"/>
      <c r="AC75" s="19"/>
      <c r="AD75" s="19"/>
      <c r="AE75" s="19"/>
      <c r="AF75" s="19"/>
      <c r="AG75" s="19"/>
      <c r="AH75" s="20" t="s">
        <v>135</v>
      </c>
      <c r="AI75" s="6" t="str">
        <f t="shared" si="9"/>
        <v/>
      </c>
      <c r="AJ75" s="10" t="str">
        <f t="shared" si="10"/>
        <v/>
      </c>
      <c r="AK75" s="10" t="str">
        <f t="shared" si="11"/>
        <v/>
      </c>
      <c r="AL75" s="10" t="str">
        <f t="shared" si="12"/>
        <v/>
      </c>
      <c r="AM75" s="10" t="str">
        <f>IF(AI75="CONFIRMED",SUM(AK$3:AK75),"")</f>
        <v/>
      </c>
      <c r="AN75" s="6" t="str">
        <f t="shared" si="13"/>
        <v/>
      </c>
      <c r="AO75" s="11" t="str">
        <f t="shared" si="14"/>
        <v/>
      </c>
      <c r="AP75" s="11" t="str">
        <f t="shared" si="15"/>
        <v/>
      </c>
      <c r="AQ75" s="6" t="b">
        <f t="shared" si="16"/>
        <v>0</v>
      </c>
      <c r="AR75" s="6" t="b">
        <f t="shared" si="17"/>
        <v>0</v>
      </c>
    </row>
    <row r="76" spans="1:44" ht="23.1" customHeight="1">
      <c r="A76" s="20" t="s">
        <v>133</v>
      </c>
      <c r="B76" s="19"/>
      <c r="C76" s="19"/>
      <c r="D76" s="19" t="s">
        <v>134</v>
      </c>
      <c r="E76" s="19"/>
      <c r="F76" s="19"/>
      <c r="G76" s="19"/>
      <c r="H76" s="20"/>
      <c r="I76" s="20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2"/>
      <c r="X76" s="22"/>
      <c r="Y76" s="22"/>
      <c r="Z76" s="21"/>
      <c r="AA76" s="21"/>
      <c r="AB76" s="19"/>
      <c r="AC76" s="19"/>
      <c r="AD76" s="19"/>
      <c r="AE76" s="19"/>
      <c r="AF76" s="19"/>
      <c r="AG76" s="19"/>
      <c r="AH76" s="20" t="s">
        <v>135</v>
      </c>
      <c r="AI76" s="6" t="str">
        <f t="shared" si="9"/>
        <v/>
      </c>
      <c r="AJ76" s="10" t="str">
        <f t="shared" si="10"/>
        <v/>
      </c>
      <c r="AK76" s="10" t="str">
        <f t="shared" si="11"/>
        <v/>
      </c>
      <c r="AL76" s="10" t="str">
        <f t="shared" si="12"/>
        <v/>
      </c>
      <c r="AM76" s="10" t="str">
        <f>IF(AI76="CONFIRMED",SUM(AK$3:AK76),"")</f>
        <v/>
      </c>
      <c r="AN76" s="6" t="str">
        <f t="shared" si="13"/>
        <v/>
      </c>
      <c r="AO76" s="11" t="str">
        <f t="shared" si="14"/>
        <v/>
      </c>
      <c r="AP76" s="11" t="str">
        <f t="shared" si="15"/>
        <v/>
      </c>
      <c r="AQ76" s="6" t="b">
        <f t="shared" si="16"/>
        <v>0</v>
      </c>
      <c r="AR76" s="6" t="b">
        <f t="shared" si="17"/>
        <v>0</v>
      </c>
    </row>
    <row r="77" spans="1:44" ht="23.1" customHeight="1">
      <c r="A77" s="20" t="s">
        <v>133</v>
      </c>
      <c r="B77" s="19"/>
      <c r="C77" s="19"/>
      <c r="D77" s="19" t="s">
        <v>134</v>
      </c>
      <c r="E77" s="19"/>
      <c r="F77" s="19"/>
      <c r="G77" s="19"/>
      <c r="H77" s="20"/>
      <c r="I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2"/>
      <c r="X77" s="22"/>
      <c r="Y77" s="22"/>
      <c r="Z77" s="21"/>
      <c r="AA77" s="21"/>
      <c r="AB77" s="19"/>
      <c r="AC77" s="19"/>
      <c r="AD77" s="19"/>
      <c r="AE77" s="19"/>
      <c r="AF77" s="19"/>
      <c r="AG77" s="19"/>
      <c r="AH77" s="20" t="s">
        <v>135</v>
      </c>
      <c r="AI77" s="6" t="str">
        <f t="shared" si="9"/>
        <v/>
      </c>
      <c r="AJ77" s="10" t="str">
        <f t="shared" si="10"/>
        <v/>
      </c>
      <c r="AK77" s="10" t="str">
        <f t="shared" si="11"/>
        <v/>
      </c>
      <c r="AL77" s="10" t="str">
        <f t="shared" si="12"/>
        <v/>
      </c>
      <c r="AM77" s="10" t="str">
        <f>IF(AI77="CONFIRMED",SUM(AK$3:AK77),"")</f>
        <v/>
      </c>
      <c r="AN77" s="6" t="str">
        <f t="shared" si="13"/>
        <v/>
      </c>
      <c r="AO77" s="11" t="str">
        <f t="shared" si="14"/>
        <v/>
      </c>
      <c r="AP77" s="11" t="str">
        <f t="shared" si="15"/>
        <v/>
      </c>
      <c r="AQ77" s="6" t="b">
        <f t="shared" si="16"/>
        <v>0</v>
      </c>
      <c r="AR77" s="6" t="b">
        <f t="shared" si="17"/>
        <v>0</v>
      </c>
    </row>
    <row r="78" spans="1:44" ht="23.1" customHeight="1">
      <c r="A78" s="20" t="s">
        <v>133</v>
      </c>
      <c r="B78" s="19"/>
      <c r="C78" s="19"/>
      <c r="D78" s="19" t="s">
        <v>134</v>
      </c>
      <c r="E78" s="19"/>
      <c r="F78" s="19"/>
      <c r="G78" s="19"/>
      <c r="H78" s="20"/>
      <c r="I78" s="20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2"/>
      <c r="X78" s="22"/>
      <c r="Y78" s="22"/>
      <c r="Z78" s="21"/>
      <c r="AA78" s="21"/>
      <c r="AB78" s="19"/>
      <c r="AC78" s="19"/>
      <c r="AD78" s="19"/>
      <c r="AE78" s="19"/>
      <c r="AF78" s="19"/>
      <c r="AG78" s="19"/>
      <c r="AH78" s="20" t="s">
        <v>135</v>
      </c>
      <c r="AI78" s="6" t="str">
        <f t="shared" si="9"/>
        <v/>
      </c>
      <c r="AJ78" s="10" t="str">
        <f t="shared" si="10"/>
        <v/>
      </c>
      <c r="AK78" s="10" t="str">
        <f t="shared" si="11"/>
        <v/>
      </c>
      <c r="AL78" s="10" t="str">
        <f t="shared" si="12"/>
        <v/>
      </c>
      <c r="AM78" s="10" t="str">
        <f>IF(AI78="CONFIRMED",SUM(AK$3:AK78),"")</f>
        <v/>
      </c>
      <c r="AN78" s="6" t="str">
        <f t="shared" si="13"/>
        <v/>
      </c>
      <c r="AO78" s="11" t="str">
        <f t="shared" si="14"/>
        <v/>
      </c>
      <c r="AP78" s="11" t="str">
        <f t="shared" si="15"/>
        <v/>
      </c>
      <c r="AQ78" s="6" t="b">
        <f t="shared" si="16"/>
        <v>0</v>
      </c>
      <c r="AR78" s="6" t="b">
        <f t="shared" si="17"/>
        <v>0</v>
      </c>
    </row>
    <row r="79" spans="1:44" ht="23.1" customHeight="1">
      <c r="A79" s="20" t="s">
        <v>133</v>
      </c>
      <c r="B79" s="19"/>
      <c r="C79" s="19"/>
      <c r="D79" s="19" t="s">
        <v>134</v>
      </c>
      <c r="E79" s="19"/>
      <c r="F79" s="19"/>
      <c r="G79" s="19"/>
      <c r="H79" s="20"/>
      <c r="I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2"/>
      <c r="X79" s="22"/>
      <c r="Y79" s="22"/>
      <c r="Z79" s="21"/>
      <c r="AA79" s="21"/>
      <c r="AB79" s="19"/>
      <c r="AC79" s="19"/>
      <c r="AD79" s="19"/>
      <c r="AE79" s="19"/>
      <c r="AF79" s="19"/>
      <c r="AG79" s="19"/>
      <c r="AH79" s="20" t="s">
        <v>135</v>
      </c>
      <c r="AI79" s="6" t="str">
        <f t="shared" si="9"/>
        <v/>
      </c>
      <c r="AJ79" s="10" t="str">
        <f t="shared" si="10"/>
        <v/>
      </c>
      <c r="AK79" s="10" t="str">
        <f t="shared" si="11"/>
        <v/>
      </c>
      <c r="AL79" s="10" t="str">
        <f t="shared" si="12"/>
        <v/>
      </c>
      <c r="AM79" s="10" t="str">
        <f>IF(AI79="CONFIRMED",SUM(AK$3:AK79),"")</f>
        <v/>
      </c>
      <c r="AN79" s="6" t="str">
        <f t="shared" si="13"/>
        <v/>
      </c>
      <c r="AO79" s="11" t="str">
        <f t="shared" si="14"/>
        <v/>
      </c>
      <c r="AP79" s="11" t="str">
        <f t="shared" si="15"/>
        <v/>
      </c>
      <c r="AQ79" s="6" t="b">
        <f t="shared" si="16"/>
        <v>0</v>
      </c>
      <c r="AR79" s="6" t="b">
        <f t="shared" si="17"/>
        <v>0</v>
      </c>
    </row>
    <row r="80" spans="1:44" ht="23.1" customHeight="1">
      <c r="A80" s="20" t="s">
        <v>133</v>
      </c>
      <c r="B80" s="19"/>
      <c r="C80" s="19"/>
      <c r="D80" s="19" t="s">
        <v>134</v>
      </c>
      <c r="E80" s="19"/>
      <c r="F80" s="19"/>
      <c r="G80" s="19"/>
      <c r="H80" s="20"/>
      <c r="I80" s="20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2"/>
      <c r="X80" s="22"/>
      <c r="Y80" s="22"/>
      <c r="Z80" s="21"/>
      <c r="AA80" s="21"/>
      <c r="AB80" s="19"/>
      <c r="AC80" s="19"/>
      <c r="AD80" s="19"/>
      <c r="AE80" s="19"/>
      <c r="AF80" s="19"/>
      <c r="AG80" s="19"/>
      <c r="AH80" s="20" t="s">
        <v>135</v>
      </c>
      <c r="AI80" s="6" t="str">
        <f t="shared" si="9"/>
        <v/>
      </c>
      <c r="AJ80" s="10" t="str">
        <f t="shared" si="10"/>
        <v/>
      </c>
      <c r="AK80" s="10" t="str">
        <f t="shared" si="11"/>
        <v/>
      </c>
      <c r="AL80" s="10" t="str">
        <f t="shared" si="12"/>
        <v/>
      </c>
      <c r="AM80" s="10" t="str">
        <f>IF(AI80="CONFIRMED",SUM(AK$3:AK80),"")</f>
        <v/>
      </c>
      <c r="AN80" s="6" t="str">
        <f t="shared" si="13"/>
        <v/>
      </c>
      <c r="AO80" s="11" t="str">
        <f t="shared" si="14"/>
        <v/>
      </c>
      <c r="AP80" s="11" t="str">
        <f t="shared" si="15"/>
        <v/>
      </c>
      <c r="AQ80" s="6" t="b">
        <f t="shared" si="16"/>
        <v>0</v>
      </c>
      <c r="AR80" s="6" t="b">
        <f t="shared" si="17"/>
        <v>0</v>
      </c>
    </row>
    <row r="81" spans="1:44" ht="23.1" customHeight="1">
      <c r="A81" s="20" t="s">
        <v>133</v>
      </c>
      <c r="B81" s="19"/>
      <c r="C81" s="19"/>
      <c r="D81" s="19" t="s">
        <v>134</v>
      </c>
      <c r="E81" s="19"/>
      <c r="F81" s="19"/>
      <c r="G81" s="19"/>
      <c r="H81" s="20"/>
      <c r="I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2"/>
      <c r="X81" s="22"/>
      <c r="Y81" s="22"/>
      <c r="Z81" s="21"/>
      <c r="AA81" s="21"/>
      <c r="AB81" s="19"/>
      <c r="AC81" s="19"/>
      <c r="AD81" s="19"/>
      <c r="AE81" s="19"/>
      <c r="AF81" s="19"/>
      <c r="AG81" s="19"/>
      <c r="AH81" s="20" t="s">
        <v>135</v>
      </c>
      <c r="AI81" s="6" t="str">
        <f t="shared" si="9"/>
        <v/>
      </c>
      <c r="AJ81" s="10" t="str">
        <f t="shared" si="10"/>
        <v/>
      </c>
      <c r="AK81" s="10" t="str">
        <f t="shared" si="11"/>
        <v/>
      </c>
      <c r="AL81" s="10" t="str">
        <f t="shared" si="12"/>
        <v/>
      </c>
      <c r="AM81" s="10" t="str">
        <f>IF(AI81="CONFIRMED",SUM(AK$3:AK81),"")</f>
        <v/>
      </c>
      <c r="AN81" s="6" t="str">
        <f t="shared" si="13"/>
        <v/>
      </c>
      <c r="AO81" s="11" t="str">
        <f t="shared" si="14"/>
        <v/>
      </c>
      <c r="AP81" s="11" t="str">
        <f t="shared" si="15"/>
        <v/>
      </c>
      <c r="AQ81" s="6" t="b">
        <f t="shared" si="16"/>
        <v>0</v>
      </c>
      <c r="AR81" s="6" t="b">
        <f t="shared" si="17"/>
        <v>0</v>
      </c>
    </row>
    <row r="82" spans="1:44" ht="23.1" customHeight="1">
      <c r="A82" s="20" t="s">
        <v>133</v>
      </c>
      <c r="B82" s="19"/>
      <c r="C82" s="19"/>
      <c r="D82" s="19" t="s">
        <v>134</v>
      </c>
      <c r="E82" s="19"/>
      <c r="F82" s="19"/>
      <c r="G82" s="19"/>
      <c r="H82" s="20"/>
      <c r="I82" s="20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2"/>
      <c r="X82" s="22"/>
      <c r="Y82" s="22"/>
      <c r="Z82" s="21"/>
      <c r="AA82" s="21"/>
      <c r="AB82" s="19"/>
      <c r="AC82" s="19"/>
      <c r="AD82" s="19"/>
      <c r="AE82" s="19"/>
      <c r="AF82" s="19"/>
      <c r="AG82" s="19"/>
      <c r="AH82" s="20" t="s">
        <v>135</v>
      </c>
      <c r="AI82" s="6" t="str">
        <f t="shared" si="9"/>
        <v/>
      </c>
      <c r="AJ82" s="10" t="str">
        <f t="shared" si="10"/>
        <v/>
      </c>
      <c r="AK82" s="10" t="str">
        <f t="shared" si="11"/>
        <v/>
      </c>
      <c r="AL82" s="10" t="str">
        <f t="shared" si="12"/>
        <v/>
      </c>
      <c r="AM82" s="10" t="str">
        <f>IF(AI82="CONFIRMED",SUM(AK$3:AK82),"")</f>
        <v/>
      </c>
      <c r="AN82" s="6" t="str">
        <f t="shared" si="13"/>
        <v/>
      </c>
      <c r="AO82" s="11" t="str">
        <f t="shared" si="14"/>
        <v/>
      </c>
      <c r="AP82" s="11" t="str">
        <f t="shared" si="15"/>
        <v/>
      </c>
      <c r="AQ82" s="6" t="b">
        <f t="shared" si="16"/>
        <v>0</v>
      </c>
      <c r="AR82" s="6" t="b">
        <f t="shared" si="17"/>
        <v>0</v>
      </c>
    </row>
    <row r="83" spans="1:44" ht="23.1" customHeight="1">
      <c r="A83" s="20" t="s">
        <v>133</v>
      </c>
      <c r="B83" s="19"/>
      <c r="C83" s="19"/>
      <c r="D83" s="19" t="s">
        <v>134</v>
      </c>
      <c r="E83" s="19"/>
      <c r="F83" s="19"/>
      <c r="G83" s="19"/>
      <c r="H83" s="20"/>
      <c r="I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2"/>
      <c r="X83" s="22"/>
      <c r="Y83" s="22"/>
      <c r="Z83" s="21"/>
      <c r="AA83" s="21"/>
      <c r="AB83" s="19"/>
      <c r="AC83" s="19"/>
      <c r="AD83" s="19"/>
      <c r="AE83" s="19"/>
      <c r="AF83" s="19"/>
      <c r="AG83" s="19"/>
      <c r="AH83" s="20" t="s">
        <v>135</v>
      </c>
      <c r="AI83" s="6" t="str">
        <f t="shared" si="9"/>
        <v/>
      </c>
      <c r="AJ83" s="10" t="str">
        <f t="shared" si="10"/>
        <v/>
      </c>
      <c r="AK83" s="10" t="str">
        <f t="shared" si="11"/>
        <v/>
      </c>
      <c r="AL83" s="10" t="str">
        <f t="shared" si="12"/>
        <v/>
      </c>
      <c r="AM83" s="10" t="str">
        <f>IF(AI83="CONFIRMED",SUM(AK$3:AK83),"")</f>
        <v/>
      </c>
      <c r="AN83" s="6" t="str">
        <f t="shared" si="13"/>
        <v/>
      </c>
      <c r="AO83" s="11" t="str">
        <f t="shared" si="14"/>
        <v/>
      </c>
      <c r="AP83" s="11" t="str">
        <f t="shared" si="15"/>
        <v/>
      </c>
      <c r="AQ83" s="6" t="b">
        <f t="shared" si="16"/>
        <v>0</v>
      </c>
      <c r="AR83" s="6" t="b">
        <f t="shared" si="17"/>
        <v>0</v>
      </c>
    </row>
    <row r="84" spans="1:44" ht="23.1" customHeight="1">
      <c r="A84" s="20" t="s">
        <v>133</v>
      </c>
      <c r="B84" s="19"/>
      <c r="C84" s="19"/>
      <c r="D84" s="19" t="s">
        <v>134</v>
      </c>
      <c r="E84" s="19"/>
      <c r="F84" s="19"/>
      <c r="G84" s="19"/>
      <c r="H84" s="20"/>
      <c r="I84" s="20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2"/>
      <c r="X84" s="22"/>
      <c r="Y84" s="22"/>
      <c r="Z84" s="21"/>
      <c r="AA84" s="21"/>
      <c r="AB84" s="19"/>
      <c r="AC84" s="19"/>
      <c r="AD84" s="19"/>
      <c r="AE84" s="19"/>
      <c r="AF84" s="19"/>
      <c r="AG84" s="19"/>
      <c r="AH84" s="20" t="s">
        <v>135</v>
      </c>
      <c r="AI84" s="6" t="str">
        <f t="shared" si="9"/>
        <v/>
      </c>
      <c r="AJ84" s="10" t="str">
        <f t="shared" si="10"/>
        <v/>
      </c>
      <c r="AK84" s="10" t="str">
        <f t="shared" si="11"/>
        <v/>
      </c>
      <c r="AL84" s="10" t="str">
        <f t="shared" si="12"/>
        <v/>
      </c>
      <c r="AM84" s="10" t="str">
        <f>IF(AI84="CONFIRMED",SUM(AK$3:AK84),"")</f>
        <v/>
      </c>
      <c r="AN84" s="6" t="str">
        <f t="shared" si="13"/>
        <v/>
      </c>
      <c r="AO84" s="11" t="str">
        <f t="shared" si="14"/>
        <v/>
      </c>
      <c r="AP84" s="11" t="str">
        <f t="shared" si="15"/>
        <v/>
      </c>
      <c r="AQ84" s="6" t="b">
        <f t="shared" si="16"/>
        <v>0</v>
      </c>
      <c r="AR84" s="6" t="b">
        <f t="shared" si="17"/>
        <v>0</v>
      </c>
    </row>
    <row r="85" spans="1:44" ht="23.1" customHeight="1">
      <c r="A85" s="20" t="s">
        <v>133</v>
      </c>
      <c r="B85" s="19"/>
      <c r="C85" s="19"/>
      <c r="D85" s="19" t="s">
        <v>134</v>
      </c>
      <c r="E85" s="19"/>
      <c r="F85" s="19"/>
      <c r="G85" s="19"/>
      <c r="H85" s="20"/>
      <c r="I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2"/>
      <c r="X85" s="22"/>
      <c r="Y85" s="22"/>
      <c r="Z85" s="21"/>
      <c r="AA85" s="21"/>
      <c r="AB85" s="19"/>
      <c r="AC85" s="19"/>
      <c r="AD85" s="19"/>
      <c r="AE85" s="19"/>
      <c r="AF85" s="19"/>
      <c r="AG85" s="19"/>
      <c r="AH85" s="20" t="s">
        <v>135</v>
      </c>
      <c r="AI85" s="6" t="str">
        <f t="shared" si="9"/>
        <v/>
      </c>
      <c r="AJ85" s="10" t="str">
        <f t="shared" si="10"/>
        <v/>
      </c>
      <c r="AK85" s="10" t="str">
        <f t="shared" si="11"/>
        <v/>
      </c>
      <c r="AL85" s="10" t="str">
        <f t="shared" si="12"/>
        <v/>
      </c>
      <c r="AM85" s="10" t="str">
        <f>IF(AI85="CONFIRMED",SUM(AK$3:AK85),"")</f>
        <v/>
      </c>
      <c r="AN85" s="6" t="str">
        <f t="shared" si="13"/>
        <v/>
      </c>
      <c r="AO85" s="11" t="str">
        <f t="shared" si="14"/>
        <v/>
      </c>
      <c r="AP85" s="11" t="str">
        <f t="shared" si="15"/>
        <v/>
      </c>
      <c r="AQ85" s="6" t="b">
        <f t="shared" si="16"/>
        <v>0</v>
      </c>
      <c r="AR85" s="6" t="b">
        <f t="shared" si="17"/>
        <v>0</v>
      </c>
    </row>
    <row r="86" spans="1:44" ht="23.1" customHeight="1">
      <c r="A86" s="20" t="s">
        <v>133</v>
      </c>
      <c r="B86" s="19"/>
      <c r="C86" s="19"/>
      <c r="D86" s="19" t="s">
        <v>134</v>
      </c>
      <c r="E86" s="19"/>
      <c r="F86" s="19"/>
      <c r="G86" s="19"/>
      <c r="H86" s="20"/>
      <c r="I86" s="20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2"/>
      <c r="X86" s="22"/>
      <c r="Y86" s="22"/>
      <c r="Z86" s="21"/>
      <c r="AA86" s="21"/>
      <c r="AB86" s="19"/>
      <c r="AC86" s="19"/>
      <c r="AD86" s="19"/>
      <c r="AE86" s="19"/>
      <c r="AF86" s="19"/>
      <c r="AG86" s="19"/>
      <c r="AH86" s="20" t="s">
        <v>135</v>
      </c>
      <c r="AI86" s="6" t="str">
        <f t="shared" si="9"/>
        <v/>
      </c>
      <c r="AJ86" s="10" t="str">
        <f t="shared" si="10"/>
        <v/>
      </c>
      <c r="AK86" s="10" t="str">
        <f t="shared" si="11"/>
        <v/>
      </c>
      <c r="AL86" s="10" t="str">
        <f t="shared" si="12"/>
        <v/>
      </c>
      <c r="AM86" s="10" t="str">
        <f>IF(AI86="CONFIRMED",SUM(AK$3:AK86),"")</f>
        <v/>
      </c>
      <c r="AN86" s="6" t="str">
        <f t="shared" si="13"/>
        <v/>
      </c>
      <c r="AO86" s="11" t="str">
        <f t="shared" si="14"/>
        <v/>
      </c>
      <c r="AP86" s="11" t="str">
        <f t="shared" si="15"/>
        <v/>
      </c>
      <c r="AQ86" s="6" t="b">
        <f t="shared" si="16"/>
        <v>0</v>
      </c>
      <c r="AR86" s="6" t="b">
        <f t="shared" si="17"/>
        <v>0</v>
      </c>
    </row>
    <row r="87" spans="1:44" ht="23.1" customHeight="1">
      <c r="A87" s="20" t="s">
        <v>133</v>
      </c>
      <c r="B87" s="19"/>
      <c r="C87" s="19"/>
      <c r="D87" s="19" t="s">
        <v>134</v>
      </c>
      <c r="E87" s="19"/>
      <c r="F87" s="19"/>
      <c r="G87" s="19"/>
      <c r="H87" s="20"/>
      <c r="I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2"/>
      <c r="X87" s="22"/>
      <c r="Y87" s="22"/>
      <c r="Z87" s="21"/>
      <c r="AA87" s="21"/>
      <c r="AB87" s="19"/>
      <c r="AC87" s="19"/>
      <c r="AD87" s="19"/>
      <c r="AE87" s="19"/>
      <c r="AF87" s="19"/>
      <c r="AG87" s="19"/>
      <c r="AH87" s="20" t="s">
        <v>135</v>
      </c>
      <c r="AI87" s="6" t="str">
        <f t="shared" si="9"/>
        <v/>
      </c>
      <c r="AJ87" s="10" t="str">
        <f t="shared" si="10"/>
        <v/>
      </c>
      <c r="AK87" s="10" t="str">
        <f t="shared" si="11"/>
        <v/>
      </c>
      <c r="AL87" s="10" t="str">
        <f t="shared" si="12"/>
        <v/>
      </c>
      <c r="AM87" s="10" t="str">
        <f>IF(AI87="CONFIRMED",SUM(AK$3:AK87),"")</f>
        <v/>
      </c>
      <c r="AN87" s="6" t="str">
        <f t="shared" si="13"/>
        <v/>
      </c>
      <c r="AO87" s="11" t="str">
        <f t="shared" si="14"/>
        <v/>
      </c>
      <c r="AP87" s="11" t="str">
        <f t="shared" si="15"/>
        <v/>
      </c>
      <c r="AQ87" s="6" t="b">
        <f t="shared" si="16"/>
        <v>0</v>
      </c>
      <c r="AR87" s="6" t="b">
        <f t="shared" si="17"/>
        <v>0</v>
      </c>
    </row>
    <row r="88" spans="1:44" ht="23.1" customHeight="1">
      <c r="A88" s="20" t="s">
        <v>133</v>
      </c>
      <c r="B88" s="19"/>
      <c r="C88" s="19"/>
      <c r="D88" s="19" t="s">
        <v>134</v>
      </c>
      <c r="E88" s="19"/>
      <c r="F88" s="19"/>
      <c r="G88" s="19"/>
      <c r="H88" s="20"/>
      <c r="I88" s="20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2"/>
      <c r="X88" s="22"/>
      <c r="Y88" s="22"/>
      <c r="Z88" s="21"/>
      <c r="AA88" s="21"/>
      <c r="AB88" s="19"/>
      <c r="AC88" s="19"/>
      <c r="AD88" s="19"/>
      <c r="AE88" s="19"/>
      <c r="AF88" s="19"/>
      <c r="AG88" s="19"/>
      <c r="AH88" s="20" t="s">
        <v>135</v>
      </c>
      <c r="AI88" s="6" t="str">
        <f t="shared" si="9"/>
        <v/>
      </c>
      <c r="AJ88" s="10" t="str">
        <f t="shared" si="10"/>
        <v/>
      </c>
      <c r="AK88" s="10" t="str">
        <f t="shared" si="11"/>
        <v/>
      </c>
      <c r="AL88" s="10" t="str">
        <f t="shared" si="12"/>
        <v/>
      </c>
      <c r="AM88" s="10" t="str">
        <f>IF(AI88="CONFIRMED",SUM(AK$3:AK88),"")</f>
        <v/>
      </c>
      <c r="AN88" s="6" t="str">
        <f t="shared" si="13"/>
        <v/>
      </c>
      <c r="AO88" s="11" t="str">
        <f t="shared" si="14"/>
        <v/>
      </c>
      <c r="AP88" s="11" t="str">
        <f t="shared" si="15"/>
        <v/>
      </c>
      <c r="AQ88" s="6" t="b">
        <f t="shared" si="16"/>
        <v>0</v>
      </c>
      <c r="AR88" s="6" t="b">
        <f t="shared" si="17"/>
        <v>0</v>
      </c>
    </row>
    <row r="89" spans="1:44" ht="23.1" customHeight="1">
      <c r="A89" s="20" t="s">
        <v>133</v>
      </c>
      <c r="B89" s="19"/>
      <c r="C89" s="19"/>
      <c r="D89" s="19" t="s">
        <v>134</v>
      </c>
      <c r="E89" s="19"/>
      <c r="F89" s="19"/>
      <c r="G89" s="19"/>
      <c r="H89" s="20"/>
      <c r="I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2"/>
      <c r="X89" s="22"/>
      <c r="Y89" s="22"/>
      <c r="Z89" s="21"/>
      <c r="AA89" s="21"/>
      <c r="AB89" s="19"/>
      <c r="AC89" s="19"/>
      <c r="AD89" s="19"/>
      <c r="AE89" s="19"/>
      <c r="AF89" s="19"/>
      <c r="AG89" s="19"/>
      <c r="AH89" s="20" t="s">
        <v>135</v>
      </c>
      <c r="AI89" s="6" t="str">
        <f t="shared" si="9"/>
        <v/>
      </c>
      <c r="AJ89" s="10" t="str">
        <f t="shared" si="10"/>
        <v/>
      </c>
      <c r="AK89" s="10" t="str">
        <f t="shared" si="11"/>
        <v/>
      </c>
      <c r="AL89" s="10" t="str">
        <f t="shared" si="12"/>
        <v/>
      </c>
      <c r="AM89" s="10" t="str">
        <f>IF(AI89="CONFIRMED",SUM(AK$3:AK89),"")</f>
        <v/>
      </c>
      <c r="AN89" s="6" t="str">
        <f t="shared" si="13"/>
        <v/>
      </c>
      <c r="AO89" s="11" t="str">
        <f t="shared" si="14"/>
        <v/>
      </c>
      <c r="AP89" s="11" t="str">
        <f t="shared" si="15"/>
        <v/>
      </c>
      <c r="AQ89" s="6" t="b">
        <f t="shared" si="16"/>
        <v>0</v>
      </c>
      <c r="AR89" s="6" t="b">
        <f t="shared" si="17"/>
        <v>0</v>
      </c>
    </row>
    <row r="90" spans="1:44" ht="23.1" customHeight="1">
      <c r="A90" s="20" t="s">
        <v>133</v>
      </c>
      <c r="B90" s="19"/>
      <c r="C90" s="19"/>
      <c r="D90" s="19" t="s">
        <v>134</v>
      </c>
      <c r="E90" s="19"/>
      <c r="F90" s="19"/>
      <c r="G90" s="19"/>
      <c r="H90" s="20"/>
      <c r="I90" s="20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2"/>
      <c r="X90" s="22"/>
      <c r="Y90" s="22"/>
      <c r="Z90" s="21"/>
      <c r="AA90" s="21"/>
      <c r="AB90" s="19"/>
      <c r="AC90" s="19"/>
      <c r="AD90" s="19"/>
      <c r="AE90" s="19"/>
      <c r="AF90" s="19"/>
      <c r="AG90" s="19"/>
      <c r="AH90" s="20" t="s">
        <v>135</v>
      </c>
      <c r="AI90" s="6" t="str">
        <f t="shared" si="9"/>
        <v/>
      </c>
      <c r="AJ90" s="10" t="str">
        <f t="shared" si="10"/>
        <v/>
      </c>
      <c r="AK90" s="10" t="str">
        <f t="shared" si="11"/>
        <v/>
      </c>
      <c r="AL90" s="10" t="str">
        <f t="shared" si="12"/>
        <v/>
      </c>
      <c r="AM90" s="10" t="str">
        <f>IF(AI90="CONFIRMED",SUM(AK$3:AK90),"")</f>
        <v/>
      </c>
      <c r="AN90" s="6" t="str">
        <f t="shared" si="13"/>
        <v/>
      </c>
      <c r="AO90" s="11" t="str">
        <f t="shared" si="14"/>
        <v/>
      </c>
      <c r="AP90" s="11" t="str">
        <f t="shared" si="15"/>
        <v/>
      </c>
      <c r="AQ90" s="6" t="b">
        <f t="shared" si="16"/>
        <v>0</v>
      </c>
      <c r="AR90" s="6" t="b">
        <f t="shared" si="17"/>
        <v>0</v>
      </c>
    </row>
    <row r="91" spans="1:44" ht="23.1" customHeight="1">
      <c r="A91" s="20" t="s">
        <v>133</v>
      </c>
      <c r="B91" s="19"/>
      <c r="C91" s="19"/>
      <c r="D91" s="19" t="s">
        <v>134</v>
      </c>
      <c r="E91" s="19"/>
      <c r="F91" s="19"/>
      <c r="G91" s="19"/>
      <c r="H91" s="20"/>
      <c r="I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2"/>
      <c r="X91" s="22"/>
      <c r="Y91" s="22"/>
      <c r="Z91" s="21"/>
      <c r="AA91" s="21"/>
      <c r="AB91" s="19"/>
      <c r="AC91" s="19"/>
      <c r="AD91" s="19"/>
      <c r="AE91" s="19"/>
      <c r="AF91" s="19"/>
      <c r="AG91" s="19"/>
      <c r="AH91" s="20" t="s">
        <v>135</v>
      </c>
      <c r="AI91" s="6" t="str">
        <f t="shared" si="9"/>
        <v/>
      </c>
      <c r="AJ91" s="10" t="str">
        <f t="shared" si="10"/>
        <v/>
      </c>
      <c r="AK91" s="10" t="str">
        <f t="shared" si="11"/>
        <v/>
      </c>
      <c r="AL91" s="10" t="str">
        <f t="shared" si="12"/>
        <v/>
      </c>
      <c r="AM91" s="10" t="str">
        <f>IF(AI91="CONFIRMED",SUM(AK$3:AK91),"")</f>
        <v/>
      </c>
      <c r="AN91" s="6" t="str">
        <f t="shared" si="13"/>
        <v/>
      </c>
      <c r="AO91" s="11" t="str">
        <f t="shared" si="14"/>
        <v/>
      </c>
      <c r="AP91" s="11" t="str">
        <f t="shared" si="15"/>
        <v/>
      </c>
      <c r="AQ91" s="6" t="b">
        <f t="shared" si="16"/>
        <v>0</v>
      </c>
      <c r="AR91" s="6" t="b">
        <f t="shared" si="17"/>
        <v>0</v>
      </c>
    </row>
    <row r="92" spans="1:44" ht="23.1" customHeight="1">
      <c r="A92" s="20" t="s">
        <v>133</v>
      </c>
      <c r="B92" s="19"/>
      <c r="C92" s="19"/>
      <c r="D92" s="19" t="s">
        <v>134</v>
      </c>
      <c r="E92" s="19"/>
      <c r="F92" s="19"/>
      <c r="G92" s="19"/>
      <c r="H92" s="20"/>
      <c r="I92" s="20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2"/>
      <c r="X92" s="22"/>
      <c r="Y92" s="22"/>
      <c r="Z92" s="21"/>
      <c r="AA92" s="21"/>
      <c r="AB92" s="19"/>
      <c r="AC92" s="19"/>
      <c r="AD92" s="19"/>
      <c r="AE92" s="19"/>
      <c r="AF92" s="19"/>
      <c r="AG92" s="19"/>
      <c r="AH92" s="20" t="s">
        <v>135</v>
      </c>
      <c r="AI92" s="6" t="str">
        <f t="shared" si="9"/>
        <v/>
      </c>
      <c r="AJ92" s="10" t="str">
        <f t="shared" si="10"/>
        <v/>
      </c>
      <c r="AK92" s="10" t="str">
        <f t="shared" si="11"/>
        <v/>
      </c>
      <c r="AL92" s="10" t="str">
        <f t="shared" si="12"/>
        <v/>
      </c>
      <c r="AM92" s="10" t="str">
        <f>IF(AI92="CONFIRMED",SUM(AK$3:AK92),"")</f>
        <v/>
      </c>
      <c r="AN92" s="6" t="str">
        <f t="shared" si="13"/>
        <v/>
      </c>
      <c r="AO92" s="11" t="str">
        <f t="shared" si="14"/>
        <v/>
      </c>
      <c r="AP92" s="11" t="str">
        <f t="shared" si="15"/>
        <v/>
      </c>
      <c r="AQ92" s="6" t="b">
        <f t="shared" si="16"/>
        <v>0</v>
      </c>
      <c r="AR92" s="6" t="b">
        <f t="shared" si="17"/>
        <v>0</v>
      </c>
    </row>
    <row r="93" spans="1:44" ht="23.1" customHeight="1">
      <c r="A93" s="20" t="s">
        <v>133</v>
      </c>
      <c r="B93" s="19"/>
      <c r="C93" s="19"/>
      <c r="D93" s="19" t="s">
        <v>134</v>
      </c>
      <c r="E93" s="19"/>
      <c r="F93" s="19"/>
      <c r="G93" s="19"/>
      <c r="H93" s="20"/>
      <c r="I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2"/>
      <c r="X93" s="22"/>
      <c r="Y93" s="22"/>
      <c r="Z93" s="21"/>
      <c r="AA93" s="21"/>
      <c r="AB93" s="19"/>
      <c r="AC93" s="19"/>
      <c r="AD93" s="19"/>
      <c r="AE93" s="19"/>
      <c r="AF93" s="19"/>
      <c r="AG93" s="19"/>
      <c r="AH93" s="20" t="s">
        <v>135</v>
      </c>
      <c r="AI93" s="6" t="str">
        <f t="shared" si="9"/>
        <v/>
      </c>
      <c r="AJ93" s="10" t="str">
        <f t="shared" si="10"/>
        <v/>
      </c>
      <c r="AK93" s="10" t="str">
        <f t="shared" si="11"/>
        <v/>
      </c>
      <c r="AL93" s="10" t="str">
        <f t="shared" si="12"/>
        <v/>
      </c>
      <c r="AM93" s="10" t="str">
        <f>IF(AI93="CONFIRMED",SUM(AK$3:AK93),"")</f>
        <v/>
      </c>
      <c r="AN93" s="6" t="str">
        <f t="shared" si="13"/>
        <v/>
      </c>
      <c r="AO93" s="11" t="str">
        <f t="shared" si="14"/>
        <v/>
      </c>
      <c r="AP93" s="11" t="str">
        <f t="shared" si="15"/>
        <v/>
      </c>
      <c r="AQ93" s="6" t="b">
        <f t="shared" si="16"/>
        <v>0</v>
      </c>
      <c r="AR93" s="6" t="b">
        <f t="shared" si="17"/>
        <v>0</v>
      </c>
    </row>
    <row r="94" spans="1:44" ht="23.1" customHeight="1">
      <c r="A94" s="20" t="s">
        <v>133</v>
      </c>
      <c r="B94" s="19"/>
      <c r="C94" s="19"/>
      <c r="D94" s="19" t="s">
        <v>134</v>
      </c>
      <c r="E94" s="19"/>
      <c r="F94" s="19"/>
      <c r="G94" s="19"/>
      <c r="H94" s="20"/>
      <c r="I94" s="20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2"/>
      <c r="X94" s="22"/>
      <c r="Y94" s="22"/>
      <c r="Z94" s="21"/>
      <c r="AA94" s="21"/>
      <c r="AB94" s="19"/>
      <c r="AC94" s="19"/>
      <c r="AD94" s="19"/>
      <c r="AE94" s="19"/>
      <c r="AF94" s="19"/>
      <c r="AG94" s="19"/>
      <c r="AH94" s="20" t="s">
        <v>135</v>
      </c>
      <c r="AI94" s="6" t="str">
        <f t="shared" si="9"/>
        <v/>
      </c>
      <c r="AJ94" s="10" t="str">
        <f t="shared" si="10"/>
        <v/>
      </c>
      <c r="AK94" s="10" t="str">
        <f t="shared" si="11"/>
        <v/>
      </c>
      <c r="AL94" s="10" t="str">
        <f t="shared" si="12"/>
        <v/>
      </c>
      <c r="AM94" s="10" t="str">
        <f>IF(AI94="CONFIRMED",SUM(AK$3:AK94),"")</f>
        <v/>
      </c>
      <c r="AN94" s="6" t="str">
        <f t="shared" si="13"/>
        <v/>
      </c>
      <c r="AO94" s="11" t="str">
        <f t="shared" si="14"/>
        <v/>
      </c>
      <c r="AP94" s="11" t="str">
        <f t="shared" si="15"/>
        <v/>
      </c>
      <c r="AQ94" s="6" t="b">
        <f t="shared" si="16"/>
        <v>0</v>
      </c>
      <c r="AR94" s="6" t="b">
        <f t="shared" si="17"/>
        <v>0</v>
      </c>
    </row>
    <row r="95" spans="1:44" ht="23.1" customHeight="1">
      <c r="A95" s="20" t="s">
        <v>133</v>
      </c>
      <c r="B95" s="19"/>
      <c r="C95" s="19"/>
      <c r="D95" s="19" t="s">
        <v>134</v>
      </c>
      <c r="E95" s="19"/>
      <c r="F95" s="19"/>
      <c r="G95" s="19"/>
      <c r="H95" s="20"/>
      <c r="I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2"/>
      <c r="X95" s="22"/>
      <c r="Y95" s="22"/>
      <c r="Z95" s="21"/>
      <c r="AA95" s="21"/>
      <c r="AB95" s="19"/>
      <c r="AC95" s="19"/>
      <c r="AD95" s="19"/>
      <c r="AE95" s="19"/>
      <c r="AF95" s="19"/>
      <c r="AG95" s="19"/>
      <c r="AH95" s="20" t="s">
        <v>135</v>
      </c>
      <c r="AI95" s="6" t="str">
        <f t="shared" si="9"/>
        <v/>
      </c>
      <c r="AJ95" s="10" t="str">
        <f t="shared" si="10"/>
        <v/>
      </c>
      <c r="AK95" s="10" t="str">
        <f t="shared" si="11"/>
        <v/>
      </c>
      <c r="AL95" s="10" t="str">
        <f t="shared" si="12"/>
        <v/>
      </c>
      <c r="AM95" s="10" t="str">
        <f>IF(AI95="CONFIRMED",SUM(AK$3:AK95),"")</f>
        <v/>
      </c>
      <c r="AN95" s="6" t="str">
        <f t="shared" si="13"/>
        <v/>
      </c>
      <c r="AO95" s="11" t="str">
        <f t="shared" si="14"/>
        <v/>
      </c>
      <c r="AP95" s="11" t="str">
        <f t="shared" si="15"/>
        <v/>
      </c>
      <c r="AQ95" s="6" t="b">
        <f t="shared" si="16"/>
        <v>0</v>
      </c>
      <c r="AR95" s="6" t="b">
        <f t="shared" si="17"/>
        <v>0</v>
      </c>
    </row>
    <row r="96" spans="1:44" ht="23.1" customHeight="1">
      <c r="A96" s="20" t="s">
        <v>133</v>
      </c>
      <c r="B96" s="19"/>
      <c r="C96" s="19"/>
      <c r="D96" s="19" t="s">
        <v>134</v>
      </c>
      <c r="E96" s="19"/>
      <c r="F96" s="19"/>
      <c r="G96" s="19"/>
      <c r="H96" s="20"/>
      <c r="I96" s="20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2"/>
      <c r="X96" s="22"/>
      <c r="Y96" s="22"/>
      <c r="Z96" s="21"/>
      <c r="AA96" s="21"/>
      <c r="AB96" s="19"/>
      <c r="AC96" s="19"/>
      <c r="AD96" s="19"/>
      <c r="AE96" s="19"/>
      <c r="AF96" s="19"/>
      <c r="AG96" s="19"/>
      <c r="AH96" s="20" t="s">
        <v>135</v>
      </c>
      <c r="AI96" s="6" t="str">
        <f t="shared" si="9"/>
        <v/>
      </c>
      <c r="AJ96" s="10" t="str">
        <f t="shared" si="10"/>
        <v/>
      </c>
      <c r="AK96" s="10" t="str">
        <f t="shared" si="11"/>
        <v/>
      </c>
      <c r="AL96" s="10" t="str">
        <f t="shared" si="12"/>
        <v/>
      </c>
      <c r="AM96" s="10" t="str">
        <f>IF(AI96="CONFIRMED",SUM(AK$3:AK96),"")</f>
        <v/>
      </c>
      <c r="AN96" s="6" t="str">
        <f t="shared" si="13"/>
        <v/>
      </c>
      <c r="AO96" s="11" t="str">
        <f t="shared" si="14"/>
        <v/>
      </c>
      <c r="AP96" s="11" t="str">
        <f t="shared" si="15"/>
        <v/>
      </c>
      <c r="AQ96" s="6" t="b">
        <f t="shared" si="16"/>
        <v>0</v>
      </c>
      <c r="AR96" s="6" t="b">
        <f t="shared" si="17"/>
        <v>0</v>
      </c>
    </row>
    <row r="97" spans="1:44" ht="23.1" customHeight="1">
      <c r="A97" s="20" t="s">
        <v>133</v>
      </c>
      <c r="B97" s="19"/>
      <c r="C97" s="19"/>
      <c r="D97" s="19" t="s">
        <v>134</v>
      </c>
      <c r="E97" s="19"/>
      <c r="F97" s="19"/>
      <c r="G97" s="19"/>
      <c r="H97" s="20"/>
      <c r="I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2"/>
      <c r="X97" s="22"/>
      <c r="Y97" s="22"/>
      <c r="Z97" s="21"/>
      <c r="AA97" s="21"/>
      <c r="AB97" s="19"/>
      <c r="AC97" s="19"/>
      <c r="AD97" s="19"/>
      <c r="AE97" s="19"/>
      <c r="AF97" s="19"/>
      <c r="AG97" s="19"/>
      <c r="AH97" s="20" t="s">
        <v>135</v>
      </c>
      <c r="AI97" s="6" t="str">
        <f t="shared" si="9"/>
        <v/>
      </c>
      <c r="AJ97" s="10" t="str">
        <f t="shared" si="10"/>
        <v/>
      </c>
      <c r="AK97" s="10" t="str">
        <f t="shared" si="11"/>
        <v/>
      </c>
      <c r="AL97" s="10" t="str">
        <f t="shared" si="12"/>
        <v/>
      </c>
      <c r="AM97" s="10" t="str">
        <f>IF(AI97="CONFIRMED",SUM(AK$3:AK97),"")</f>
        <v/>
      </c>
      <c r="AN97" s="6" t="str">
        <f t="shared" si="13"/>
        <v/>
      </c>
      <c r="AO97" s="11" t="str">
        <f t="shared" si="14"/>
        <v/>
      </c>
      <c r="AP97" s="11" t="str">
        <f t="shared" si="15"/>
        <v/>
      </c>
      <c r="AQ97" s="6" t="b">
        <f t="shared" si="16"/>
        <v>0</v>
      </c>
      <c r="AR97" s="6" t="b">
        <f t="shared" si="17"/>
        <v>0</v>
      </c>
    </row>
    <row r="98" spans="1:44" ht="23.1" customHeight="1">
      <c r="A98" s="20" t="s">
        <v>133</v>
      </c>
      <c r="B98" s="19"/>
      <c r="C98" s="19"/>
      <c r="D98" s="19" t="s">
        <v>134</v>
      </c>
      <c r="E98" s="19"/>
      <c r="F98" s="19"/>
      <c r="G98" s="19"/>
      <c r="H98" s="20"/>
      <c r="I98" s="20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2"/>
      <c r="X98" s="22"/>
      <c r="Y98" s="22"/>
      <c r="Z98" s="21"/>
      <c r="AA98" s="21"/>
      <c r="AB98" s="19"/>
      <c r="AC98" s="19"/>
      <c r="AD98" s="19"/>
      <c r="AE98" s="19"/>
      <c r="AF98" s="19"/>
      <c r="AG98" s="19"/>
      <c r="AH98" s="20" t="s">
        <v>135</v>
      </c>
      <c r="AI98" s="6" t="str">
        <f t="shared" si="9"/>
        <v/>
      </c>
      <c r="AJ98" s="10" t="str">
        <f t="shared" si="10"/>
        <v/>
      </c>
      <c r="AK98" s="10" t="str">
        <f t="shared" si="11"/>
        <v/>
      </c>
      <c r="AL98" s="10" t="str">
        <f t="shared" si="12"/>
        <v/>
      </c>
      <c r="AM98" s="10" t="str">
        <f>IF(AI98="CONFIRMED",SUM(AK$3:AK98),"")</f>
        <v/>
      </c>
      <c r="AN98" s="6" t="str">
        <f t="shared" si="13"/>
        <v/>
      </c>
      <c r="AO98" s="11" t="str">
        <f t="shared" si="14"/>
        <v/>
      </c>
      <c r="AP98" s="11" t="str">
        <f t="shared" si="15"/>
        <v/>
      </c>
      <c r="AQ98" s="6" t="b">
        <f t="shared" si="16"/>
        <v>0</v>
      </c>
      <c r="AR98" s="6" t="b">
        <f t="shared" si="17"/>
        <v>0</v>
      </c>
    </row>
    <row r="99" spans="1:44" ht="23.1" customHeight="1">
      <c r="A99" s="20" t="s">
        <v>133</v>
      </c>
      <c r="B99" s="19"/>
      <c r="C99" s="19"/>
      <c r="D99" s="19" t="s">
        <v>134</v>
      </c>
      <c r="E99" s="19"/>
      <c r="F99" s="19"/>
      <c r="G99" s="19"/>
      <c r="H99" s="20"/>
      <c r="I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2"/>
      <c r="X99" s="22"/>
      <c r="Y99" s="22"/>
      <c r="Z99" s="21"/>
      <c r="AA99" s="21"/>
      <c r="AB99" s="19"/>
      <c r="AC99" s="19"/>
      <c r="AD99" s="19"/>
      <c r="AE99" s="19"/>
      <c r="AF99" s="19"/>
      <c r="AG99" s="19"/>
      <c r="AH99" s="20" t="s">
        <v>135</v>
      </c>
      <c r="AI99" s="6" t="str">
        <f t="shared" si="9"/>
        <v/>
      </c>
      <c r="AJ99" s="10" t="str">
        <f t="shared" si="10"/>
        <v/>
      </c>
      <c r="AK99" s="10" t="str">
        <f t="shared" si="11"/>
        <v/>
      </c>
      <c r="AL99" s="10" t="str">
        <f t="shared" si="12"/>
        <v/>
      </c>
      <c r="AM99" s="10" t="str">
        <f>IF(AI99="CONFIRMED",SUM(AK$3:AK99),"")</f>
        <v/>
      </c>
      <c r="AN99" s="6" t="str">
        <f t="shared" si="13"/>
        <v/>
      </c>
      <c r="AO99" s="11" t="str">
        <f t="shared" si="14"/>
        <v/>
      </c>
      <c r="AP99" s="11" t="str">
        <f t="shared" si="15"/>
        <v/>
      </c>
      <c r="AQ99" s="6" t="b">
        <f t="shared" si="16"/>
        <v>0</v>
      </c>
      <c r="AR99" s="6" t="b">
        <f t="shared" si="17"/>
        <v>0</v>
      </c>
    </row>
    <row r="100" spans="1:44" ht="23.1" customHeight="1">
      <c r="A100" s="20" t="s">
        <v>133</v>
      </c>
      <c r="B100" s="19"/>
      <c r="C100" s="19"/>
      <c r="D100" s="19" t="s">
        <v>134</v>
      </c>
      <c r="E100" s="19"/>
      <c r="F100" s="19"/>
      <c r="G100" s="19"/>
      <c r="H100" s="20"/>
      <c r="I100" s="20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2"/>
      <c r="X100" s="22"/>
      <c r="Y100" s="22"/>
      <c r="Z100" s="21"/>
      <c r="AA100" s="21"/>
      <c r="AB100" s="19"/>
      <c r="AC100" s="19"/>
      <c r="AD100" s="19"/>
      <c r="AE100" s="19"/>
      <c r="AF100" s="19"/>
      <c r="AG100" s="19"/>
      <c r="AH100" s="20" t="s">
        <v>135</v>
      </c>
      <c r="AI100" s="6" t="str">
        <f t="shared" si="9"/>
        <v/>
      </c>
      <c r="AJ100" s="10" t="str">
        <f t="shared" si="10"/>
        <v/>
      </c>
      <c r="AK100" s="10" t="str">
        <f t="shared" si="11"/>
        <v/>
      </c>
      <c r="AL100" s="10" t="str">
        <f t="shared" si="12"/>
        <v/>
      </c>
      <c r="AM100" s="10" t="str">
        <f>IF(AI100="CONFIRMED",SUM(AK$3:AK100),"")</f>
        <v/>
      </c>
      <c r="AN100" s="6" t="str">
        <f t="shared" si="13"/>
        <v/>
      </c>
      <c r="AO100" s="11" t="str">
        <f t="shared" si="14"/>
        <v/>
      </c>
      <c r="AP100" s="11" t="str">
        <f t="shared" si="15"/>
        <v/>
      </c>
      <c r="AQ100" s="6" t="b">
        <f t="shared" si="16"/>
        <v>0</v>
      </c>
      <c r="AR100" s="6" t="b">
        <f t="shared" si="17"/>
        <v>0</v>
      </c>
    </row>
    <row r="101" spans="1:44" ht="23.1" customHeight="1">
      <c r="A101" s="20" t="s">
        <v>133</v>
      </c>
      <c r="B101" s="19"/>
      <c r="C101" s="19"/>
      <c r="D101" s="19" t="s">
        <v>134</v>
      </c>
      <c r="E101" s="19"/>
      <c r="F101" s="19"/>
      <c r="G101" s="19"/>
      <c r="H101" s="20"/>
      <c r="I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2"/>
      <c r="X101" s="22"/>
      <c r="Y101" s="22"/>
      <c r="Z101" s="21"/>
      <c r="AA101" s="21"/>
      <c r="AB101" s="19"/>
      <c r="AC101" s="19"/>
      <c r="AD101" s="19"/>
      <c r="AE101" s="19"/>
      <c r="AF101" s="19"/>
      <c r="AG101" s="19"/>
      <c r="AH101" s="20" t="s">
        <v>135</v>
      </c>
      <c r="AI101" s="6" t="str">
        <f t="shared" si="9"/>
        <v/>
      </c>
      <c r="AJ101" s="10" t="str">
        <f t="shared" si="10"/>
        <v/>
      </c>
      <c r="AK101" s="10" t="str">
        <f t="shared" si="11"/>
        <v/>
      </c>
      <c r="AL101" s="10" t="str">
        <f t="shared" si="12"/>
        <v/>
      </c>
      <c r="AM101" s="10" t="str">
        <f>IF(AI101="CONFIRMED",SUM(AK$3:AK101),"")</f>
        <v/>
      </c>
      <c r="AN101" s="6" t="str">
        <f t="shared" si="13"/>
        <v/>
      </c>
      <c r="AO101" s="11" t="str">
        <f t="shared" si="14"/>
        <v/>
      </c>
      <c r="AP101" s="11" t="str">
        <f t="shared" si="15"/>
        <v/>
      </c>
      <c r="AQ101" s="6" t="b">
        <f t="shared" si="16"/>
        <v>0</v>
      </c>
      <c r="AR101" s="6" t="b">
        <f t="shared" si="17"/>
        <v>0</v>
      </c>
    </row>
    <row r="102" spans="1:44" ht="23.1" customHeight="1">
      <c r="A102" s="20" t="s">
        <v>133</v>
      </c>
      <c r="B102" s="19"/>
      <c r="C102" s="19"/>
      <c r="D102" s="19" t="s">
        <v>134</v>
      </c>
      <c r="E102" s="19"/>
      <c r="F102" s="19"/>
      <c r="G102" s="19"/>
      <c r="H102" s="20"/>
      <c r="I102" s="20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2"/>
      <c r="X102" s="22"/>
      <c r="Y102" s="22"/>
      <c r="Z102" s="21"/>
      <c r="AA102" s="21"/>
      <c r="AB102" s="19"/>
      <c r="AC102" s="19"/>
      <c r="AD102" s="19"/>
      <c r="AE102" s="19"/>
      <c r="AF102" s="19"/>
      <c r="AG102" s="19"/>
      <c r="AH102" s="20" t="s">
        <v>135</v>
      </c>
      <c r="AI102" s="6" t="str">
        <f t="shared" si="9"/>
        <v/>
      </c>
      <c r="AJ102" s="10" t="str">
        <f t="shared" si="10"/>
        <v/>
      </c>
      <c r="AK102" s="10" t="str">
        <f t="shared" si="11"/>
        <v/>
      </c>
      <c r="AL102" s="10" t="str">
        <f t="shared" si="12"/>
        <v/>
      </c>
      <c r="AM102" s="10" t="str">
        <f>IF(AI102="CONFIRMED",SUM(AK$3:AK102),"")</f>
        <v/>
      </c>
      <c r="AN102" s="6" t="str">
        <f t="shared" si="13"/>
        <v/>
      </c>
      <c r="AO102" s="11" t="str">
        <f t="shared" si="14"/>
        <v/>
      </c>
      <c r="AP102" s="11" t="str">
        <f t="shared" si="15"/>
        <v/>
      </c>
      <c r="AQ102" s="6" t="b">
        <f t="shared" si="16"/>
        <v>0</v>
      </c>
      <c r="AR102" s="6" t="b">
        <f t="shared" si="17"/>
        <v>0</v>
      </c>
    </row>
    <row r="103" spans="1:44" ht="23.1" customHeight="1">
      <c r="A103" s="20" t="s">
        <v>133</v>
      </c>
      <c r="B103" s="19"/>
      <c r="C103" s="19"/>
      <c r="D103" s="19" t="s">
        <v>134</v>
      </c>
      <c r="E103" s="19"/>
      <c r="F103" s="19"/>
      <c r="G103" s="19"/>
      <c r="H103" s="20"/>
      <c r="I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2"/>
      <c r="X103" s="22"/>
      <c r="Y103" s="22"/>
      <c r="Z103" s="21"/>
      <c r="AA103" s="21"/>
      <c r="AB103" s="19"/>
      <c r="AC103" s="19"/>
      <c r="AD103" s="19"/>
      <c r="AE103" s="19"/>
      <c r="AF103" s="19"/>
      <c r="AG103" s="19"/>
      <c r="AH103" s="20" t="s">
        <v>135</v>
      </c>
      <c r="AI103" s="6" t="str">
        <f t="shared" si="9"/>
        <v/>
      </c>
      <c r="AJ103" s="10" t="str">
        <f t="shared" si="10"/>
        <v/>
      </c>
      <c r="AK103" s="10" t="str">
        <f t="shared" si="11"/>
        <v/>
      </c>
      <c r="AL103" s="10" t="str">
        <f t="shared" si="12"/>
        <v/>
      </c>
      <c r="AM103" s="10" t="str">
        <f>IF(AI103="CONFIRMED",SUM(AK$3:AK103),"")</f>
        <v/>
      </c>
      <c r="AN103" s="6" t="str">
        <f t="shared" si="13"/>
        <v/>
      </c>
      <c r="AO103" s="11" t="str">
        <f t="shared" si="14"/>
        <v/>
      </c>
      <c r="AP103" s="11" t="str">
        <f t="shared" si="15"/>
        <v/>
      </c>
      <c r="AQ103" s="6" t="b">
        <f t="shared" si="16"/>
        <v>0</v>
      </c>
      <c r="AR103" s="6" t="b">
        <f t="shared" si="17"/>
        <v>0</v>
      </c>
    </row>
    <row r="104" spans="1:44" ht="23.1" customHeight="1">
      <c r="A104" s="20" t="s">
        <v>133</v>
      </c>
      <c r="B104" s="19"/>
      <c r="C104" s="19"/>
      <c r="D104" s="19" t="s">
        <v>134</v>
      </c>
      <c r="E104" s="19"/>
      <c r="F104" s="19"/>
      <c r="G104" s="19"/>
      <c r="H104" s="20"/>
      <c r="I104" s="20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2"/>
      <c r="X104" s="22"/>
      <c r="Y104" s="22"/>
      <c r="Z104" s="21"/>
      <c r="AA104" s="21"/>
      <c r="AB104" s="19"/>
      <c r="AC104" s="19"/>
      <c r="AD104" s="19"/>
      <c r="AE104" s="19"/>
      <c r="AF104" s="19"/>
      <c r="AG104" s="19"/>
      <c r="AH104" s="20" t="s">
        <v>135</v>
      </c>
      <c r="AI104" s="6" t="str">
        <f t="shared" si="9"/>
        <v/>
      </c>
      <c r="AJ104" s="10" t="str">
        <f t="shared" si="10"/>
        <v/>
      </c>
      <c r="AK104" s="10" t="str">
        <f t="shared" si="11"/>
        <v/>
      </c>
      <c r="AL104" s="10" t="str">
        <f t="shared" si="12"/>
        <v/>
      </c>
      <c r="AM104" s="10" t="str">
        <f>IF(AI104="CONFIRMED",SUM(AK$3:AK104),"")</f>
        <v/>
      </c>
      <c r="AN104" s="6" t="str">
        <f t="shared" si="13"/>
        <v/>
      </c>
      <c r="AO104" s="11" t="str">
        <f t="shared" si="14"/>
        <v/>
      </c>
      <c r="AP104" s="11" t="str">
        <f t="shared" si="15"/>
        <v/>
      </c>
      <c r="AQ104" s="6" t="b">
        <f t="shared" si="16"/>
        <v>0</v>
      </c>
      <c r="AR104" s="6" t="b">
        <f t="shared" si="17"/>
        <v>0</v>
      </c>
    </row>
    <row r="105" spans="1:44" ht="23.1" customHeight="1">
      <c r="A105" s="20" t="s">
        <v>133</v>
      </c>
      <c r="B105" s="19"/>
      <c r="C105" s="19"/>
      <c r="D105" s="19" t="s">
        <v>134</v>
      </c>
      <c r="E105" s="19"/>
      <c r="F105" s="19"/>
      <c r="G105" s="19"/>
      <c r="H105" s="20"/>
      <c r="I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2"/>
      <c r="X105" s="22"/>
      <c r="Y105" s="22"/>
      <c r="Z105" s="21"/>
      <c r="AA105" s="21"/>
      <c r="AB105" s="19"/>
      <c r="AC105" s="19"/>
      <c r="AD105" s="19"/>
      <c r="AE105" s="19"/>
      <c r="AF105" s="19"/>
      <c r="AG105" s="19"/>
      <c r="AH105" s="20" t="s">
        <v>135</v>
      </c>
      <c r="AI105" s="6" t="str">
        <f t="shared" si="9"/>
        <v/>
      </c>
      <c r="AJ105" s="10" t="str">
        <f t="shared" si="10"/>
        <v/>
      </c>
      <c r="AK105" s="10" t="str">
        <f t="shared" si="11"/>
        <v/>
      </c>
      <c r="AL105" s="10" t="str">
        <f t="shared" si="12"/>
        <v/>
      </c>
      <c r="AM105" s="10" t="str">
        <f>IF(AI105="CONFIRMED",SUM(AK$3:AK105),"")</f>
        <v/>
      </c>
      <c r="AN105" s="6" t="str">
        <f t="shared" si="13"/>
        <v/>
      </c>
      <c r="AO105" s="11" t="str">
        <f t="shared" si="14"/>
        <v/>
      </c>
      <c r="AP105" s="11" t="str">
        <f t="shared" si="15"/>
        <v/>
      </c>
      <c r="AQ105" s="6" t="b">
        <f t="shared" si="16"/>
        <v>0</v>
      </c>
      <c r="AR105" s="6" t="b">
        <f t="shared" si="17"/>
        <v>0</v>
      </c>
    </row>
    <row r="106" spans="1:44" ht="23.1" customHeight="1">
      <c r="A106" s="20" t="s">
        <v>133</v>
      </c>
      <c r="B106" s="19"/>
      <c r="C106" s="19"/>
      <c r="D106" s="19" t="s">
        <v>134</v>
      </c>
      <c r="E106" s="19"/>
      <c r="F106" s="19"/>
      <c r="G106" s="19"/>
      <c r="H106" s="20"/>
      <c r="I106" s="20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2"/>
      <c r="X106" s="22"/>
      <c r="Y106" s="22"/>
      <c r="Z106" s="21"/>
      <c r="AA106" s="21"/>
      <c r="AB106" s="19"/>
      <c r="AC106" s="19"/>
      <c r="AD106" s="19"/>
      <c r="AE106" s="19"/>
      <c r="AF106" s="19"/>
      <c r="AG106" s="19"/>
      <c r="AH106" s="20" t="s">
        <v>135</v>
      </c>
      <c r="AI106" s="6" t="str">
        <f t="shared" si="9"/>
        <v/>
      </c>
      <c r="AJ106" s="10" t="str">
        <f t="shared" si="10"/>
        <v/>
      </c>
      <c r="AK106" s="10" t="str">
        <f t="shared" si="11"/>
        <v/>
      </c>
      <c r="AL106" s="10" t="str">
        <f t="shared" si="12"/>
        <v/>
      </c>
      <c r="AM106" s="10" t="str">
        <f>IF(AI106="CONFIRMED",SUM(AK$3:AK106),"")</f>
        <v/>
      </c>
      <c r="AN106" s="6" t="str">
        <f t="shared" si="13"/>
        <v/>
      </c>
      <c r="AO106" s="11" t="str">
        <f t="shared" si="14"/>
        <v/>
      </c>
      <c r="AP106" s="11" t="str">
        <f t="shared" si="15"/>
        <v/>
      </c>
      <c r="AQ106" s="6" t="b">
        <f t="shared" si="16"/>
        <v>0</v>
      </c>
      <c r="AR106" s="6" t="b">
        <f t="shared" si="17"/>
        <v>0</v>
      </c>
    </row>
    <row r="107" spans="1:44" ht="23.1" customHeight="1">
      <c r="A107" s="20" t="s">
        <v>133</v>
      </c>
      <c r="B107" s="19"/>
      <c r="C107" s="19"/>
      <c r="D107" s="19" t="s">
        <v>134</v>
      </c>
      <c r="E107" s="19"/>
      <c r="F107" s="19"/>
      <c r="G107" s="19"/>
      <c r="H107" s="20"/>
      <c r="I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2"/>
      <c r="X107" s="22"/>
      <c r="Y107" s="22"/>
      <c r="Z107" s="21"/>
      <c r="AA107" s="21"/>
      <c r="AB107" s="19"/>
      <c r="AC107" s="19"/>
      <c r="AD107" s="19"/>
      <c r="AE107" s="19"/>
      <c r="AF107" s="19"/>
      <c r="AG107" s="19"/>
      <c r="AH107" s="20" t="s">
        <v>135</v>
      </c>
      <c r="AI107" s="6" t="str">
        <f t="shared" si="9"/>
        <v/>
      </c>
      <c r="AJ107" s="10" t="str">
        <f t="shared" si="10"/>
        <v/>
      </c>
      <c r="AK107" s="10" t="str">
        <f t="shared" si="11"/>
        <v/>
      </c>
      <c r="AL107" s="10" t="str">
        <f t="shared" si="12"/>
        <v/>
      </c>
      <c r="AM107" s="10" t="str">
        <f>IF(AI107="CONFIRMED",SUM(AK$3:AK107),"")</f>
        <v/>
      </c>
      <c r="AN107" s="6" t="str">
        <f t="shared" si="13"/>
        <v/>
      </c>
      <c r="AO107" s="11" t="str">
        <f t="shared" si="14"/>
        <v/>
      </c>
      <c r="AP107" s="11" t="str">
        <f t="shared" si="15"/>
        <v/>
      </c>
      <c r="AQ107" s="6" t="b">
        <f t="shared" si="16"/>
        <v>0</v>
      </c>
      <c r="AR107" s="6" t="b">
        <f t="shared" si="17"/>
        <v>0</v>
      </c>
    </row>
    <row r="108" spans="1:44" ht="23.1" customHeight="1">
      <c r="A108" s="20" t="s">
        <v>133</v>
      </c>
      <c r="B108" s="19"/>
      <c r="C108" s="19"/>
      <c r="D108" s="19" t="s">
        <v>134</v>
      </c>
      <c r="E108" s="19"/>
      <c r="F108" s="19"/>
      <c r="G108" s="19"/>
      <c r="H108" s="20"/>
      <c r="I108" s="20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2"/>
      <c r="X108" s="22"/>
      <c r="Y108" s="22"/>
      <c r="Z108" s="21"/>
      <c r="AA108" s="21"/>
      <c r="AB108" s="19"/>
      <c r="AC108" s="19"/>
      <c r="AD108" s="19"/>
      <c r="AE108" s="19"/>
      <c r="AF108" s="19"/>
      <c r="AG108" s="19"/>
      <c r="AH108" s="20" t="s">
        <v>135</v>
      </c>
      <c r="AI108" s="6" t="str">
        <f t="shared" si="9"/>
        <v/>
      </c>
      <c r="AJ108" s="10" t="str">
        <f t="shared" si="10"/>
        <v/>
      </c>
      <c r="AK108" s="10" t="str">
        <f t="shared" si="11"/>
        <v/>
      </c>
      <c r="AL108" s="10" t="str">
        <f t="shared" si="12"/>
        <v/>
      </c>
      <c r="AM108" s="10" t="str">
        <f>IF(AI108="CONFIRMED",SUM(AK$3:AK108),"")</f>
        <v/>
      </c>
      <c r="AN108" s="6" t="str">
        <f t="shared" si="13"/>
        <v/>
      </c>
      <c r="AO108" s="11" t="str">
        <f t="shared" si="14"/>
        <v/>
      </c>
      <c r="AP108" s="11" t="str">
        <f t="shared" si="15"/>
        <v/>
      </c>
      <c r="AQ108" s="6" t="b">
        <f t="shared" si="16"/>
        <v>0</v>
      </c>
      <c r="AR108" s="6" t="b">
        <f t="shared" si="17"/>
        <v>0</v>
      </c>
    </row>
    <row r="109" spans="1:44" ht="23.1" customHeight="1">
      <c r="A109" s="20" t="s">
        <v>133</v>
      </c>
      <c r="B109" s="19"/>
      <c r="C109" s="19"/>
      <c r="D109" s="19" t="s">
        <v>134</v>
      </c>
      <c r="E109" s="19"/>
      <c r="F109" s="19"/>
      <c r="G109" s="19"/>
      <c r="H109" s="20"/>
      <c r="I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2"/>
      <c r="X109" s="22"/>
      <c r="Y109" s="22"/>
      <c r="Z109" s="21"/>
      <c r="AA109" s="21"/>
      <c r="AB109" s="19"/>
      <c r="AC109" s="19"/>
      <c r="AD109" s="19"/>
      <c r="AE109" s="19"/>
      <c r="AF109" s="19"/>
      <c r="AG109" s="19"/>
      <c r="AH109" s="20" t="s">
        <v>135</v>
      </c>
      <c r="AI109" s="6" t="str">
        <f t="shared" si="9"/>
        <v/>
      </c>
      <c r="AJ109" s="10" t="str">
        <f t="shared" si="10"/>
        <v/>
      </c>
      <c r="AK109" s="10" t="str">
        <f t="shared" si="11"/>
        <v/>
      </c>
      <c r="AL109" s="10" t="str">
        <f t="shared" si="12"/>
        <v/>
      </c>
      <c r="AM109" s="10" t="str">
        <f>IF(AI109="CONFIRMED",SUM(AK$3:AK109),"")</f>
        <v/>
      </c>
      <c r="AN109" s="6" t="str">
        <f t="shared" si="13"/>
        <v/>
      </c>
      <c r="AO109" s="11" t="str">
        <f t="shared" si="14"/>
        <v/>
      </c>
      <c r="AP109" s="11" t="str">
        <f t="shared" si="15"/>
        <v/>
      </c>
      <c r="AQ109" s="6" t="b">
        <f t="shared" si="16"/>
        <v>0</v>
      </c>
      <c r="AR109" s="6" t="b">
        <f t="shared" si="17"/>
        <v>0</v>
      </c>
    </row>
    <row r="110" spans="1:44" ht="23.1" customHeight="1">
      <c r="A110" s="20" t="s">
        <v>133</v>
      </c>
      <c r="B110" s="19"/>
      <c r="C110" s="19"/>
      <c r="D110" s="19" t="s">
        <v>134</v>
      </c>
      <c r="E110" s="19"/>
      <c r="F110" s="19"/>
      <c r="G110" s="19"/>
      <c r="H110" s="20"/>
      <c r="I110" s="20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2"/>
      <c r="X110" s="22"/>
      <c r="Y110" s="22"/>
      <c r="Z110" s="21"/>
      <c r="AA110" s="21"/>
      <c r="AB110" s="19"/>
      <c r="AC110" s="19"/>
      <c r="AD110" s="19"/>
      <c r="AE110" s="19"/>
      <c r="AF110" s="19"/>
      <c r="AG110" s="19"/>
      <c r="AH110" s="20" t="s">
        <v>135</v>
      </c>
      <c r="AI110" s="6" t="str">
        <f t="shared" si="9"/>
        <v/>
      </c>
      <c r="AJ110" s="10" t="str">
        <f t="shared" si="10"/>
        <v/>
      </c>
      <c r="AK110" s="10" t="str">
        <f t="shared" si="11"/>
        <v/>
      </c>
      <c r="AL110" s="10" t="str">
        <f t="shared" si="12"/>
        <v/>
      </c>
      <c r="AM110" s="10" t="str">
        <f>IF(AI110="CONFIRMED",SUM(AK$3:AK110),"")</f>
        <v/>
      </c>
      <c r="AN110" s="6" t="str">
        <f t="shared" si="13"/>
        <v/>
      </c>
      <c r="AO110" s="11" t="str">
        <f t="shared" si="14"/>
        <v/>
      </c>
      <c r="AP110" s="11" t="str">
        <f t="shared" si="15"/>
        <v/>
      </c>
      <c r="AQ110" s="6" t="b">
        <f t="shared" si="16"/>
        <v>0</v>
      </c>
      <c r="AR110" s="6" t="b">
        <f t="shared" si="17"/>
        <v>0</v>
      </c>
    </row>
    <row r="111" spans="1:44" ht="23.1" customHeight="1">
      <c r="A111" s="20" t="s">
        <v>133</v>
      </c>
      <c r="B111" s="19"/>
      <c r="C111" s="19"/>
      <c r="D111" s="19" t="s">
        <v>134</v>
      </c>
      <c r="E111" s="19"/>
      <c r="F111" s="19"/>
      <c r="G111" s="19"/>
      <c r="H111" s="20"/>
      <c r="I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2"/>
      <c r="X111" s="22"/>
      <c r="Y111" s="22"/>
      <c r="Z111" s="21"/>
      <c r="AA111" s="21"/>
      <c r="AB111" s="19"/>
      <c r="AC111" s="19"/>
      <c r="AD111" s="19"/>
      <c r="AE111" s="19"/>
      <c r="AF111" s="19"/>
      <c r="AG111" s="19"/>
      <c r="AH111" s="20" t="s">
        <v>135</v>
      </c>
      <c r="AI111" s="6" t="str">
        <f t="shared" si="9"/>
        <v/>
      </c>
      <c r="AJ111" s="10" t="str">
        <f t="shared" si="10"/>
        <v/>
      </c>
      <c r="AK111" s="10" t="str">
        <f t="shared" si="11"/>
        <v/>
      </c>
      <c r="AL111" s="10" t="str">
        <f t="shared" si="12"/>
        <v/>
      </c>
      <c r="AM111" s="10" t="str">
        <f>IF(AI111="CONFIRMED",SUM(AK$3:AK111),"")</f>
        <v/>
      </c>
      <c r="AN111" s="6" t="str">
        <f t="shared" si="13"/>
        <v/>
      </c>
      <c r="AO111" s="11" t="str">
        <f t="shared" si="14"/>
        <v/>
      </c>
      <c r="AP111" s="11" t="str">
        <f t="shared" si="15"/>
        <v/>
      </c>
      <c r="AQ111" s="6" t="b">
        <f t="shared" si="16"/>
        <v>0</v>
      </c>
      <c r="AR111" s="6" t="b">
        <f t="shared" si="17"/>
        <v>0</v>
      </c>
    </row>
    <row r="112" spans="1:44" ht="23.1" customHeight="1">
      <c r="A112" s="20" t="s">
        <v>133</v>
      </c>
      <c r="B112" s="19"/>
      <c r="C112" s="19"/>
      <c r="D112" s="19" t="s">
        <v>134</v>
      </c>
      <c r="E112" s="19"/>
      <c r="F112" s="19"/>
      <c r="G112" s="19"/>
      <c r="H112" s="20"/>
      <c r="I112" s="20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2"/>
      <c r="X112" s="22"/>
      <c r="Y112" s="22"/>
      <c r="Z112" s="21"/>
      <c r="AA112" s="21"/>
      <c r="AB112" s="19"/>
      <c r="AC112" s="19"/>
      <c r="AD112" s="19"/>
      <c r="AE112" s="19"/>
      <c r="AF112" s="19"/>
      <c r="AG112" s="19"/>
      <c r="AH112" s="20" t="s">
        <v>135</v>
      </c>
      <c r="AI112" s="6" t="str">
        <f t="shared" si="9"/>
        <v/>
      </c>
      <c r="AJ112" s="10" t="str">
        <f t="shared" si="10"/>
        <v/>
      </c>
      <c r="AK112" s="10" t="str">
        <f t="shared" si="11"/>
        <v/>
      </c>
      <c r="AL112" s="10" t="str">
        <f t="shared" si="12"/>
        <v/>
      </c>
      <c r="AM112" s="10" t="str">
        <f>IF(AI112="CONFIRMED",SUM(AK$3:AK112),"")</f>
        <v/>
      </c>
      <c r="AN112" s="6" t="str">
        <f t="shared" si="13"/>
        <v/>
      </c>
      <c r="AO112" s="11" t="str">
        <f t="shared" si="14"/>
        <v/>
      </c>
      <c r="AP112" s="11" t="str">
        <f t="shared" si="15"/>
        <v/>
      </c>
      <c r="AQ112" s="6" t="b">
        <f t="shared" si="16"/>
        <v>0</v>
      </c>
      <c r="AR112" s="6" t="b">
        <f t="shared" si="17"/>
        <v>0</v>
      </c>
    </row>
    <row r="113" spans="1:44" ht="23.1" customHeight="1">
      <c r="A113" s="20" t="s">
        <v>133</v>
      </c>
      <c r="B113" s="19"/>
      <c r="C113" s="19"/>
      <c r="D113" s="19" t="s">
        <v>134</v>
      </c>
      <c r="E113" s="19"/>
      <c r="F113" s="19"/>
      <c r="G113" s="19"/>
      <c r="H113" s="20"/>
      <c r="I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2"/>
      <c r="X113" s="22"/>
      <c r="Y113" s="22"/>
      <c r="Z113" s="21"/>
      <c r="AA113" s="21"/>
      <c r="AB113" s="19"/>
      <c r="AC113" s="19"/>
      <c r="AD113" s="19"/>
      <c r="AE113" s="19"/>
      <c r="AF113" s="19"/>
      <c r="AG113" s="19"/>
      <c r="AH113" s="20" t="s">
        <v>135</v>
      </c>
      <c r="AI113" s="6" t="str">
        <f t="shared" si="9"/>
        <v/>
      </c>
      <c r="AJ113" s="10" t="str">
        <f t="shared" si="10"/>
        <v/>
      </c>
      <c r="AK113" s="10" t="str">
        <f t="shared" si="11"/>
        <v/>
      </c>
      <c r="AL113" s="10" t="str">
        <f t="shared" si="12"/>
        <v/>
      </c>
      <c r="AM113" s="10" t="str">
        <f>IF(AI113="CONFIRMED",SUM(AK$3:AK113),"")</f>
        <v/>
      </c>
      <c r="AN113" s="6" t="str">
        <f t="shared" si="13"/>
        <v/>
      </c>
      <c r="AO113" s="11" t="str">
        <f t="shared" si="14"/>
        <v/>
      </c>
      <c r="AP113" s="11" t="str">
        <f t="shared" si="15"/>
        <v/>
      </c>
      <c r="AQ113" s="6" t="b">
        <f t="shared" si="16"/>
        <v>0</v>
      </c>
      <c r="AR113" s="6" t="b">
        <f t="shared" si="17"/>
        <v>0</v>
      </c>
    </row>
    <row r="114" spans="1:44" ht="23.1" customHeight="1">
      <c r="A114" s="20" t="s">
        <v>133</v>
      </c>
      <c r="B114" s="19"/>
      <c r="C114" s="19"/>
      <c r="D114" s="19" t="s">
        <v>134</v>
      </c>
      <c r="E114" s="19"/>
      <c r="F114" s="19"/>
      <c r="G114" s="19"/>
      <c r="H114" s="20"/>
      <c r="I114" s="20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2"/>
      <c r="X114" s="22"/>
      <c r="Y114" s="22"/>
      <c r="Z114" s="21"/>
      <c r="AA114" s="21"/>
      <c r="AB114" s="19"/>
      <c r="AC114" s="19"/>
      <c r="AD114" s="19"/>
      <c r="AE114" s="19"/>
      <c r="AF114" s="19"/>
      <c r="AG114" s="19"/>
      <c r="AH114" s="20" t="s">
        <v>135</v>
      </c>
      <c r="AI114" s="6" t="str">
        <f t="shared" si="9"/>
        <v/>
      </c>
      <c r="AJ114" s="10" t="str">
        <f t="shared" si="10"/>
        <v/>
      </c>
      <c r="AK114" s="10" t="str">
        <f t="shared" si="11"/>
        <v/>
      </c>
      <c r="AL114" s="10" t="str">
        <f t="shared" si="12"/>
        <v/>
      </c>
      <c r="AM114" s="10" t="str">
        <f>IF(AI114="CONFIRMED",SUM(AK$3:AK114),"")</f>
        <v/>
      </c>
      <c r="AN114" s="6" t="str">
        <f t="shared" si="13"/>
        <v/>
      </c>
      <c r="AO114" s="11" t="str">
        <f t="shared" si="14"/>
        <v/>
      </c>
      <c r="AP114" s="11" t="str">
        <f t="shared" si="15"/>
        <v/>
      </c>
      <c r="AQ114" s="6" t="b">
        <f t="shared" si="16"/>
        <v>0</v>
      </c>
      <c r="AR114" s="6" t="b">
        <f t="shared" si="17"/>
        <v>0</v>
      </c>
    </row>
    <row r="115" spans="1:44" ht="23.1" customHeight="1">
      <c r="A115" s="20" t="s">
        <v>133</v>
      </c>
      <c r="B115" s="19"/>
      <c r="C115" s="19"/>
      <c r="D115" s="19" t="s">
        <v>134</v>
      </c>
      <c r="E115" s="19"/>
      <c r="F115" s="19"/>
      <c r="G115" s="19"/>
      <c r="H115" s="20"/>
      <c r="I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2"/>
      <c r="X115" s="22"/>
      <c r="Y115" s="22"/>
      <c r="Z115" s="21"/>
      <c r="AA115" s="21"/>
      <c r="AB115" s="19"/>
      <c r="AC115" s="19"/>
      <c r="AD115" s="19"/>
      <c r="AE115" s="19"/>
      <c r="AF115" s="19"/>
      <c r="AG115" s="19"/>
      <c r="AH115" s="20" t="s">
        <v>135</v>
      </c>
      <c r="AI115" s="6" t="str">
        <f t="shared" si="9"/>
        <v/>
      </c>
      <c r="AJ115" s="10" t="str">
        <f t="shared" si="10"/>
        <v/>
      </c>
      <c r="AK115" s="10" t="str">
        <f t="shared" si="11"/>
        <v/>
      </c>
      <c r="AL115" s="10" t="str">
        <f t="shared" si="12"/>
        <v/>
      </c>
      <c r="AM115" s="10" t="str">
        <f>IF(AI115="CONFIRMED",SUM(AK$3:AK115),"")</f>
        <v/>
      </c>
      <c r="AN115" s="6" t="str">
        <f t="shared" si="13"/>
        <v/>
      </c>
      <c r="AO115" s="11" t="str">
        <f t="shared" si="14"/>
        <v/>
      </c>
      <c r="AP115" s="11" t="str">
        <f t="shared" si="15"/>
        <v/>
      </c>
      <c r="AQ115" s="6" t="b">
        <f t="shared" si="16"/>
        <v>0</v>
      </c>
      <c r="AR115" s="6" t="b">
        <f t="shared" si="17"/>
        <v>0</v>
      </c>
    </row>
    <row r="116" spans="1:44" ht="23.1" customHeight="1">
      <c r="A116" s="20" t="s">
        <v>133</v>
      </c>
      <c r="B116" s="19"/>
      <c r="C116" s="19"/>
      <c r="D116" s="19" t="s">
        <v>134</v>
      </c>
      <c r="E116" s="19"/>
      <c r="F116" s="19"/>
      <c r="G116" s="19"/>
      <c r="H116" s="20"/>
      <c r="I116" s="20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2"/>
      <c r="X116" s="22"/>
      <c r="Y116" s="22"/>
      <c r="Z116" s="21"/>
      <c r="AA116" s="21"/>
      <c r="AB116" s="19"/>
      <c r="AC116" s="19"/>
      <c r="AD116" s="19"/>
      <c r="AE116" s="19"/>
      <c r="AF116" s="19"/>
      <c r="AG116" s="19"/>
      <c r="AH116" s="20" t="s">
        <v>135</v>
      </c>
      <c r="AI116" s="6" t="str">
        <f t="shared" si="9"/>
        <v/>
      </c>
      <c r="AJ116" s="10" t="str">
        <f t="shared" si="10"/>
        <v/>
      </c>
      <c r="AK116" s="10" t="str">
        <f t="shared" si="11"/>
        <v/>
      </c>
      <c r="AL116" s="10" t="str">
        <f t="shared" si="12"/>
        <v/>
      </c>
      <c r="AM116" s="10" t="str">
        <f>IF(AI116="CONFIRMED",SUM(AK$3:AK116),"")</f>
        <v/>
      </c>
      <c r="AN116" s="6" t="str">
        <f t="shared" si="13"/>
        <v/>
      </c>
      <c r="AO116" s="11" t="str">
        <f t="shared" si="14"/>
        <v/>
      </c>
      <c r="AP116" s="11" t="str">
        <f t="shared" si="15"/>
        <v/>
      </c>
      <c r="AQ116" s="6" t="b">
        <f t="shared" si="16"/>
        <v>0</v>
      </c>
      <c r="AR116" s="6" t="b">
        <f t="shared" si="17"/>
        <v>0</v>
      </c>
    </row>
    <row r="117" spans="1:44" ht="23.1" customHeight="1">
      <c r="A117" s="20" t="s">
        <v>133</v>
      </c>
      <c r="B117" s="19"/>
      <c r="C117" s="19"/>
      <c r="D117" s="19" t="s">
        <v>134</v>
      </c>
      <c r="E117" s="19"/>
      <c r="F117" s="19"/>
      <c r="G117" s="19"/>
      <c r="H117" s="20"/>
      <c r="I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2"/>
      <c r="X117" s="22"/>
      <c r="Y117" s="22"/>
      <c r="Z117" s="21"/>
      <c r="AA117" s="21"/>
      <c r="AB117" s="19"/>
      <c r="AC117" s="19"/>
      <c r="AD117" s="19"/>
      <c r="AE117" s="19"/>
      <c r="AF117" s="19"/>
      <c r="AG117" s="19"/>
      <c r="AH117" s="20" t="s">
        <v>135</v>
      </c>
      <c r="AI117" s="6" t="str">
        <f t="shared" si="9"/>
        <v/>
      </c>
      <c r="AJ117" s="10" t="str">
        <f t="shared" si="10"/>
        <v/>
      </c>
      <c r="AK117" s="10" t="str">
        <f t="shared" si="11"/>
        <v/>
      </c>
      <c r="AL117" s="10" t="str">
        <f t="shared" si="12"/>
        <v/>
      </c>
      <c r="AM117" s="10" t="str">
        <f>IF(AI117="CONFIRMED",SUM(AK$3:AK117),"")</f>
        <v/>
      </c>
      <c r="AN117" s="6" t="str">
        <f t="shared" si="13"/>
        <v/>
      </c>
      <c r="AO117" s="11" t="str">
        <f t="shared" si="14"/>
        <v/>
      </c>
      <c r="AP117" s="11" t="str">
        <f t="shared" si="15"/>
        <v/>
      </c>
      <c r="AQ117" s="6" t="b">
        <f t="shared" si="16"/>
        <v>0</v>
      </c>
      <c r="AR117" s="6" t="b">
        <f t="shared" si="17"/>
        <v>0</v>
      </c>
    </row>
    <row r="118" spans="1:44" ht="23.1" customHeight="1">
      <c r="A118" s="20" t="s">
        <v>133</v>
      </c>
      <c r="B118" s="19"/>
      <c r="C118" s="19"/>
      <c r="D118" s="19" t="s">
        <v>134</v>
      </c>
      <c r="E118" s="19"/>
      <c r="F118" s="19"/>
      <c r="G118" s="19"/>
      <c r="H118" s="20"/>
      <c r="I118" s="20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2"/>
      <c r="X118" s="22"/>
      <c r="Y118" s="22"/>
      <c r="Z118" s="21"/>
      <c r="AA118" s="21"/>
      <c r="AB118" s="19"/>
      <c r="AC118" s="19"/>
      <c r="AD118" s="19"/>
      <c r="AE118" s="19"/>
      <c r="AF118" s="19"/>
      <c r="AG118" s="19"/>
      <c r="AH118" s="20" t="s">
        <v>135</v>
      </c>
      <c r="AI118" s="6" t="str">
        <f t="shared" si="9"/>
        <v/>
      </c>
      <c r="AJ118" s="10" t="str">
        <f t="shared" si="10"/>
        <v/>
      </c>
      <c r="AK118" s="10" t="str">
        <f t="shared" si="11"/>
        <v/>
      </c>
      <c r="AL118" s="10" t="str">
        <f t="shared" si="12"/>
        <v/>
      </c>
      <c r="AM118" s="10" t="str">
        <f>IF(AI118="CONFIRMED",SUM(AK$3:AK118),"")</f>
        <v/>
      </c>
      <c r="AN118" s="6" t="str">
        <f t="shared" si="13"/>
        <v/>
      </c>
      <c r="AO118" s="11" t="str">
        <f t="shared" si="14"/>
        <v/>
      </c>
      <c r="AP118" s="11" t="str">
        <f t="shared" si="15"/>
        <v/>
      </c>
      <c r="AQ118" s="6" t="b">
        <f t="shared" si="16"/>
        <v>0</v>
      </c>
      <c r="AR118" s="6" t="b">
        <f t="shared" si="17"/>
        <v>0</v>
      </c>
    </row>
    <row r="119" spans="1:44" ht="23.1" customHeight="1">
      <c r="A119" s="20" t="s">
        <v>133</v>
      </c>
      <c r="B119" s="19"/>
      <c r="C119" s="19"/>
      <c r="D119" s="19" t="s">
        <v>134</v>
      </c>
      <c r="E119" s="19"/>
      <c r="F119" s="19"/>
      <c r="G119" s="19"/>
      <c r="H119" s="20"/>
      <c r="I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2"/>
      <c r="X119" s="22"/>
      <c r="Y119" s="22"/>
      <c r="Z119" s="21"/>
      <c r="AA119" s="21"/>
      <c r="AB119" s="19"/>
      <c r="AC119" s="19"/>
      <c r="AD119" s="19"/>
      <c r="AE119" s="19"/>
      <c r="AF119" s="19"/>
      <c r="AG119" s="19"/>
      <c r="AH119" s="20" t="s">
        <v>135</v>
      </c>
      <c r="AI119" s="6" t="str">
        <f t="shared" si="9"/>
        <v/>
      </c>
      <c r="AJ119" s="10" t="str">
        <f t="shared" si="10"/>
        <v/>
      </c>
      <c r="AK119" s="10" t="str">
        <f t="shared" si="11"/>
        <v/>
      </c>
      <c r="AL119" s="10" t="str">
        <f t="shared" si="12"/>
        <v/>
      </c>
      <c r="AM119" s="10" t="str">
        <f>IF(AI119="CONFIRMED",SUM(AK$3:AK119),"")</f>
        <v/>
      </c>
      <c r="AN119" s="6" t="str">
        <f t="shared" si="13"/>
        <v/>
      </c>
      <c r="AO119" s="11" t="str">
        <f t="shared" si="14"/>
        <v/>
      </c>
      <c r="AP119" s="11" t="str">
        <f t="shared" si="15"/>
        <v/>
      </c>
      <c r="AQ119" s="6" t="b">
        <f t="shared" si="16"/>
        <v>0</v>
      </c>
      <c r="AR119" s="6" t="b">
        <f t="shared" si="17"/>
        <v>0</v>
      </c>
    </row>
    <row r="120" spans="1:44" ht="23.1" customHeight="1">
      <c r="A120" s="20" t="s">
        <v>133</v>
      </c>
      <c r="B120" s="19"/>
      <c r="C120" s="19"/>
      <c r="D120" s="19" t="s">
        <v>134</v>
      </c>
      <c r="E120" s="19"/>
      <c r="F120" s="19"/>
      <c r="G120" s="19"/>
      <c r="H120" s="20"/>
      <c r="I120" s="20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2"/>
      <c r="X120" s="22"/>
      <c r="Y120" s="22"/>
      <c r="Z120" s="21"/>
      <c r="AA120" s="21"/>
      <c r="AB120" s="19"/>
      <c r="AC120" s="19"/>
      <c r="AD120" s="19"/>
      <c r="AE120" s="19"/>
      <c r="AF120" s="19"/>
      <c r="AG120" s="19"/>
      <c r="AH120" s="20" t="s">
        <v>135</v>
      </c>
      <c r="AI120" s="6" t="str">
        <f t="shared" si="9"/>
        <v/>
      </c>
      <c r="AJ120" s="10" t="str">
        <f t="shared" si="10"/>
        <v/>
      </c>
      <c r="AK120" s="10" t="str">
        <f t="shared" si="11"/>
        <v/>
      </c>
      <c r="AL120" s="10" t="str">
        <f t="shared" si="12"/>
        <v/>
      </c>
      <c r="AM120" s="10" t="str">
        <f>IF(AI120="CONFIRMED",SUM(AK$3:AK120),"")</f>
        <v/>
      </c>
      <c r="AN120" s="6" t="str">
        <f t="shared" si="13"/>
        <v/>
      </c>
      <c r="AO120" s="11" t="str">
        <f t="shared" si="14"/>
        <v/>
      </c>
      <c r="AP120" s="11" t="str">
        <f t="shared" si="15"/>
        <v/>
      </c>
      <c r="AQ120" s="6" t="b">
        <f t="shared" si="16"/>
        <v>0</v>
      </c>
      <c r="AR120" s="6" t="b">
        <f t="shared" si="17"/>
        <v>0</v>
      </c>
    </row>
    <row r="121" spans="1:44" ht="23.1" customHeight="1">
      <c r="A121" s="20" t="s">
        <v>133</v>
      </c>
      <c r="B121" s="19"/>
      <c r="C121" s="19"/>
      <c r="D121" s="19" t="s">
        <v>134</v>
      </c>
      <c r="E121" s="19"/>
      <c r="F121" s="19"/>
      <c r="G121" s="19"/>
      <c r="H121" s="20"/>
      <c r="I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2"/>
      <c r="X121" s="22"/>
      <c r="Y121" s="22"/>
      <c r="Z121" s="21"/>
      <c r="AA121" s="21"/>
      <c r="AB121" s="19"/>
      <c r="AC121" s="19"/>
      <c r="AD121" s="19"/>
      <c r="AE121" s="19"/>
      <c r="AF121" s="19"/>
      <c r="AG121" s="19"/>
      <c r="AH121" s="20" t="s">
        <v>135</v>
      </c>
      <c r="AI121" s="6" t="str">
        <f t="shared" si="9"/>
        <v/>
      </c>
      <c r="AJ121" s="10" t="str">
        <f t="shared" si="10"/>
        <v/>
      </c>
      <c r="AK121" s="10" t="str">
        <f t="shared" si="11"/>
        <v/>
      </c>
      <c r="AL121" s="10" t="str">
        <f t="shared" si="12"/>
        <v/>
      </c>
      <c r="AM121" s="10" t="str">
        <f>IF(AI121="CONFIRMED",SUM(AK$3:AK121),"")</f>
        <v/>
      </c>
      <c r="AN121" s="6" t="str">
        <f t="shared" si="13"/>
        <v/>
      </c>
      <c r="AO121" s="11" t="str">
        <f t="shared" si="14"/>
        <v/>
      </c>
      <c r="AP121" s="11" t="str">
        <f t="shared" si="15"/>
        <v/>
      </c>
      <c r="AQ121" s="6" t="b">
        <f t="shared" si="16"/>
        <v>0</v>
      </c>
      <c r="AR121" s="6" t="b">
        <f t="shared" si="17"/>
        <v>0</v>
      </c>
    </row>
    <row r="122" spans="1:44" ht="23.1" customHeight="1">
      <c r="A122" s="20" t="s">
        <v>133</v>
      </c>
      <c r="B122" s="19"/>
      <c r="C122" s="19"/>
      <c r="D122" s="19" t="s">
        <v>134</v>
      </c>
      <c r="E122" s="19"/>
      <c r="F122" s="19"/>
      <c r="G122" s="19"/>
      <c r="H122" s="20"/>
      <c r="I122" s="20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2"/>
      <c r="X122" s="22"/>
      <c r="Y122" s="22"/>
      <c r="Z122" s="21"/>
      <c r="AA122" s="21"/>
      <c r="AB122" s="19"/>
      <c r="AC122" s="19"/>
      <c r="AD122" s="19"/>
      <c r="AE122" s="19"/>
      <c r="AF122" s="19"/>
      <c r="AG122" s="19"/>
      <c r="AH122" s="20" t="s">
        <v>135</v>
      </c>
      <c r="AI122" s="6" t="str">
        <f t="shared" si="9"/>
        <v/>
      </c>
      <c r="AJ122" s="10" t="str">
        <f t="shared" si="10"/>
        <v/>
      </c>
      <c r="AK122" s="10" t="str">
        <f t="shared" si="11"/>
        <v/>
      </c>
      <c r="AL122" s="10" t="str">
        <f t="shared" si="12"/>
        <v/>
      </c>
      <c r="AM122" s="10" t="str">
        <f>IF(AI122="CONFIRMED",SUM(AK$3:AK122),"")</f>
        <v/>
      </c>
      <c r="AN122" s="6" t="str">
        <f t="shared" si="13"/>
        <v/>
      </c>
      <c r="AO122" s="11" t="str">
        <f t="shared" si="14"/>
        <v/>
      </c>
      <c r="AP122" s="11" t="str">
        <f t="shared" si="15"/>
        <v/>
      </c>
      <c r="AQ122" s="6" t="b">
        <f t="shared" si="16"/>
        <v>0</v>
      </c>
      <c r="AR122" s="6" t="b">
        <f t="shared" si="17"/>
        <v>0</v>
      </c>
    </row>
    <row r="123" spans="1:44" ht="23.1" customHeight="1">
      <c r="A123" s="20" t="s">
        <v>133</v>
      </c>
      <c r="B123" s="19"/>
      <c r="C123" s="19"/>
      <c r="D123" s="19" t="s">
        <v>134</v>
      </c>
      <c r="E123" s="19"/>
      <c r="F123" s="19"/>
      <c r="G123" s="19"/>
      <c r="H123" s="20"/>
      <c r="I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2"/>
      <c r="X123" s="22"/>
      <c r="Y123" s="22"/>
      <c r="Z123" s="21"/>
      <c r="AA123" s="21"/>
      <c r="AB123" s="19"/>
      <c r="AC123" s="19"/>
      <c r="AD123" s="19"/>
      <c r="AE123" s="19"/>
      <c r="AF123" s="19"/>
      <c r="AG123" s="19"/>
      <c r="AH123" s="20" t="s">
        <v>135</v>
      </c>
      <c r="AI123" s="6" t="str">
        <f t="shared" si="9"/>
        <v/>
      </c>
      <c r="AJ123" s="10" t="str">
        <f t="shared" si="10"/>
        <v/>
      </c>
      <c r="AK123" s="10" t="str">
        <f t="shared" si="11"/>
        <v/>
      </c>
      <c r="AL123" s="10" t="str">
        <f t="shared" si="12"/>
        <v/>
      </c>
      <c r="AM123" s="10" t="str">
        <f>IF(AI123="CONFIRMED",SUM(AK$3:AK123),"")</f>
        <v/>
      </c>
      <c r="AN123" s="6" t="str">
        <f t="shared" si="13"/>
        <v/>
      </c>
      <c r="AO123" s="11" t="str">
        <f t="shared" si="14"/>
        <v/>
      </c>
      <c r="AP123" s="11" t="str">
        <f t="shared" si="15"/>
        <v/>
      </c>
      <c r="AQ123" s="6" t="b">
        <f t="shared" si="16"/>
        <v>0</v>
      </c>
      <c r="AR123" s="6" t="b">
        <f t="shared" si="17"/>
        <v>0</v>
      </c>
    </row>
    <row r="124" spans="1:44" ht="23.1" customHeight="1">
      <c r="A124" s="20" t="s">
        <v>133</v>
      </c>
      <c r="B124" s="19"/>
      <c r="C124" s="19"/>
      <c r="D124" s="19" t="s">
        <v>134</v>
      </c>
      <c r="E124" s="19"/>
      <c r="F124" s="19"/>
      <c r="G124" s="19"/>
      <c r="H124" s="20"/>
      <c r="I124" s="20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2"/>
      <c r="X124" s="22"/>
      <c r="Y124" s="22"/>
      <c r="Z124" s="21"/>
      <c r="AA124" s="21"/>
      <c r="AB124" s="19"/>
      <c r="AC124" s="19"/>
      <c r="AD124" s="19"/>
      <c r="AE124" s="19"/>
      <c r="AF124" s="19"/>
      <c r="AG124" s="19"/>
      <c r="AH124" s="20" t="s">
        <v>135</v>
      </c>
      <c r="AI124" s="6" t="str">
        <f t="shared" si="9"/>
        <v/>
      </c>
      <c r="AJ124" s="10" t="str">
        <f t="shared" si="10"/>
        <v/>
      </c>
      <c r="AK124" s="10" t="str">
        <f t="shared" si="11"/>
        <v/>
      </c>
      <c r="AL124" s="10" t="str">
        <f t="shared" si="12"/>
        <v/>
      </c>
      <c r="AM124" s="10" t="str">
        <f>IF(AI124="CONFIRMED",SUM(AK$3:AK124),"")</f>
        <v/>
      </c>
      <c r="AN124" s="6" t="str">
        <f t="shared" si="13"/>
        <v/>
      </c>
      <c r="AO124" s="11" t="str">
        <f t="shared" si="14"/>
        <v/>
      </c>
      <c r="AP124" s="11" t="str">
        <f t="shared" si="15"/>
        <v/>
      </c>
      <c r="AQ124" s="6" t="b">
        <f t="shared" si="16"/>
        <v>0</v>
      </c>
      <c r="AR124" s="6" t="b">
        <f t="shared" si="17"/>
        <v>0</v>
      </c>
    </row>
    <row r="125" spans="1:44" ht="23.1" customHeight="1">
      <c r="A125" s="20" t="s">
        <v>133</v>
      </c>
      <c r="B125" s="19"/>
      <c r="C125" s="19"/>
      <c r="D125" s="19" t="s">
        <v>134</v>
      </c>
      <c r="E125" s="19"/>
      <c r="F125" s="19"/>
      <c r="G125" s="19"/>
      <c r="H125" s="20"/>
      <c r="I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2"/>
      <c r="X125" s="22"/>
      <c r="Y125" s="22"/>
      <c r="Z125" s="21"/>
      <c r="AA125" s="21"/>
      <c r="AB125" s="19"/>
      <c r="AC125" s="19"/>
      <c r="AD125" s="19"/>
      <c r="AE125" s="19"/>
      <c r="AF125" s="19"/>
      <c r="AG125" s="19"/>
      <c r="AH125" s="20" t="s">
        <v>135</v>
      </c>
      <c r="AI125" s="6" t="str">
        <f t="shared" si="9"/>
        <v/>
      </c>
      <c r="AJ125" s="10" t="str">
        <f t="shared" si="10"/>
        <v/>
      </c>
      <c r="AK125" s="10" t="str">
        <f t="shared" si="11"/>
        <v/>
      </c>
      <c r="AL125" s="10" t="str">
        <f t="shared" si="12"/>
        <v/>
      </c>
      <c r="AM125" s="10" t="str">
        <f>IF(AI125="CONFIRMED",SUM(AK$3:AK125),"")</f>
        <v/>
      </c>
      <c r="AN125" s="6" t="str">
        <f t="shared" si="13"/>
        <v/>
      </c>
      <c r="AO125" s="11" t="str">
        <f t="shared" si="14"/>
        <v/>
      </c>
      <c r="AP125" s="11" t="str">
        <f t="shared" si="15"/>
        <v/>
      </c>
      <c r="AQ125" s="6" t="b">
        <f t="shared" si="16"/>
        <v>0</v>
      </c>
      <c r="AR125" s="6" t="b">
        <f t="shared" si="17"/>
        <v>0</v>
      </c>
    </row>
    <row r="126" spans="1:44" ht="23.1" customHeight="1">
      <c r="A126" s="20" t="s">
        <v>133</v>
      </c>
      <c r="B126" s="19"/>
      <c r="C126" s="19"/>
      <c r="D126" s="19" t="s">
        <v>134</v>
      </c>
      <c r="E126" s="19"/>
      <c r="F126" s="19"/>
      <c r="G126" s="19"/>
      <c r="H126" s="20"/>
      <c r="I126" s="20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2"/>
      <c r="X126" s="22"/>
      <c r="Y126" s="22"/>
      <c r="Z126" s="21"/>
      <c r="AA126" s="21"/>
      <c r="AB126" s="19"/>
      <c r="AC126" s="19"/>
      <c r="AD126" s="19"/>
      <c r="AE126" s="19"/>
      <c r="AF126" s="19"/>
      <c r="AG126" s="19"/>
      <c r="AH126" s="20" t="s">
        <v>135</v>
      </c>
      <c r="AI126" s="6" t="str">
        <f t="shared" si="9"/>
        <v/>
      </c>
      <c r="AJ126" s="10" t="str">
        <f t="shared" si="10"/>
        <v/>
      </c>
      <c r="AK126" s="10" t="str">
        <f t="shared" si="11"/>
        <v/>
      </c>
      <c r="AL126" s="10" t="str">
        <f t="shared" si="12"/>
        <v/>
      </c>
      <c r="AM126" s="10" t="str">
        <f>IF(AI126="CONFIRMED",SUM(AK$3:AK126),"")</f>
        <v/>
      </c>
      <c r="AN126" s="6" t="str">
        <f t="shared" si="13"/>
        <v/>
      </c>
      <c r="AO126" s="11" t="str">
        <f t="shared" si="14"/>
        <v/>
      </c>
      <c r="AP126" s="11" t="str">
        <f t="shared" si="15"/>
        <v/>
      </c>
      <c r="AQ126" s="6" t="b">
        <f t="shared" si="16"/>
        <v>0</v>
      </c>
      <c r="AR126" s="6" t="b">
        <f t="shared" si="17"/>
        <v>0</v>
      </c>
    </row>
    <row r="127" spans="1:44" ht="23.1" customHeight="1">
      <c r="A127" s="20" t="s">
        <v>133</v>
      </c>
      <c r="B127" s="19"/>
      <c r="C127" s="19"/>
      <c r="D127" s="19" t="s">
        <v>134</v>
      </c>
      <c r="E127" s="19"/>
      <c r="F127" s="19"/>
      <c r="G127" s="19"/>
      <c r="H127" s="20"/>
      <c r="I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2"/>
      <c r="X127" s="22"/>
      <c r="Y127" s="22"/>
      <c r="Z127" s="21"/>
      <c r="AA127" s="21"/>
      <c r="AB127" s="19"/>
      <c r="AC127" s="19"/>
      <c r="AD127" s="19"/>
      <c r="AE127" s="19"/>
      <c r="AF127" s="19"/>
      <c r="AG127" s="19"/>
      <c r="AH127" s="20" t="s">
        <v>135</v>
      </c>
      <c r="AI127" s="6" t="str">
        <f t="shared" si="9"/>
        <v/>
      </c>
      <c r="AJ127" s="10" t="str">
        <f t="shared" si="10"/>
        <v/>
      </c>
      <c r="AK127" s="10" t="str">
        <f t="shared" si="11"/>
        <v/>
      </c>
      <c r="AL127" s="10" t="str">
        <f t="shared" si="12"/>
        <v/>
      </c>
      <c r="AM127" s="10" t="str">
        <f>IF(AI127="CONFIRMED",SUM(AK$3:AK127),"")</f>
        <v/>
      </c>
      <c r="AN127" s="6" t="str">
        <f t="shared" si="13"/>
        <v/>
      </c>
      <c r="AO127" s="11" t="str">
        <f t="shared" si="14"/>
        <v/>
      </c>
      <c r="AP127" s="11" t="str">
        <f t="shared" si="15"/>
        <v/>
      </c>
      <c r="AQ127" s="6" t="b">
        <f t="shared" si="16"/>
        <v>0</v>
      </c>
      <c r="AR127" s="6" t="b">
        <f t="shared" si="17"/>
        <v>0</v>
      </c>
    </row>
    <row r="128" spans="1:44" ht="23.1" customHeight="1">
      <c r="A128" s="20" t="s">
        <v>133</v>
      </c>
      <c r="B128" s="19"/>
      <c r="C128" s="19"/>
      <c r="D128" s="19" t="s">
        <v>134</v>
      </c>
      <c r="E128" s="19"/>
      <c r="F128" s="19"/>
      <c r="G128" s="19"/>
      <c r="H128" s="20"/>
      <c r="I128" s="20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2"/>
      <c r="X128" s="22"/>
      <c r="Y128" s="22"/>
      <c r="Z128" s="21"/>
      <c r="AA128" s="21"/>
      <c r="AB128" s="19"/>
      <c r="AC128" s="19"/>
      <c r="AD128" s="19"/>
      <c r="AE128" s="19"/>
      <c r="AF128" s="19"/>
      <c r="AG128" s="19"/>
      <c r="AH128" s="20" t="s">
        <v>135</v>
      </c>
      <c r="AI128" s="6" t="str">
        <f t="shared" si="9"/>
        <v/>
      </c>
      <c r="AJ128" s="10" t="str">
        <f t="shared" si="10"/>
        <v/>
      </c>
      <c r="AK128" s="10" t="str">
        <f t="shared" si="11"/>
        <v/>
      </c>
      <c r="AL128" s="10" t="str">
        <f t="shared" si="12"/>
        <v/>
      </c>
      <c r="AM128" s="10" t="str">
        <f>IF(AI128="CONFIRMED",SUM(AK$3:AK128),"")</f>
        <v/>
      </c>
      <c r="AN128" s="6" t="str">
        <f t="shared" si="13"/>
        <v/>
      </c>
      <c r="AO128" s="11" t="str">
        <f t="shared" si="14"/>
        <v/>
      </c>
      <c r="AP128" s="11" t="str">
        <f t="shared" si="15"/>
        <v/>
      </c>
      <c r="AQ128" s="6" t="b">
        <f t="shared" si="16"/>
        <v>0</v>
      </c>
      <c r="AR128" s="6" t="b">
        <f t="shared" si="17"/>
        <v>0</v>
      </c>
    </row>
    <row r="129" spans="1:44" ht="23.1" customHeight="1">
      <c r="A129" s="20" t="s">
        <v>133</v>
      </c>
      <c r="B129" s="19"/>
      <c r="C129" s="19"/>
      <c r="D129" s="19" t="s">
        <v>134</v>
      </c>
      <c r="E129" s="19"/>
      <c r="F129" s="19"/>
      <c r="G129" s="19"/>
      <c r="H129" s="20"/>
      <c r="I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2"/>
      <c r="X129" s="22"/>
      <c r="Y129" s="22"/>
      <c r="Z129" s="21"/>
      <c r="AA129" s="21"/>
      <c r="AB129" s="19"/>
      <c r="AC129" s="19"/>
      <c r="AD129" s="19"/>
      <c r="AE129" s="19"/>
      <c r="AF129" s="19"/>
      <c r="AG129" s="19"/>
      <c r="AH129" s="20" t="s">
        <v>135</v>
      </c>
      <c r="AI129" s="6" t="str">
        <f t="shared" si="9"/>
        <v/>
      </c>
      <c r="AJ129" s="10" t="str">
        <f t="shared" si="10"/>
        <v/>
      </c>
      <c r="AK129" s="10" t="str">
        <f t="shared" si="11"/>
        <v/>
      </c>
      <c r="AL129" s="10" t="str">
        <f t="shared" si="12"/>
        <v/>
      </c>
      <c r="AM129" s="10" t="str">
        <f>IF(AI129="CONFIRMED",SUM(AK$3:AK129),"")</f>
        <v/>
      </c>
      <c r="AN129" s="6" t="str">
        <f t="shared" si="13"/>
        <v/>
      </c>
      <c r="AO129" s="11" t="str">
        <f t="shared" si="14"/>
        <v/>
      </c>
      <c r="AP129" s="11" t="str">
        <f t="shared" si="15"/>
        <v/>
      </c>
      <c r="AQ129" s="6" t="b">
        <f t="shared" si="16"/>
        <v>0</v>
      </c>
      <c r="AR129" s="6" t="b">
        <f t="shared" si="17"/>
        <v>0</v>
      </c>
    </row>
    <row r="130" spans="1:44" ht="23.1" customHeight="1">
      <c r="A130" s="20" t="s">
        <v>133</v>
      </c>
      <c r="B130" s="19"/>
      <c r="C130" s="19"/>
      <c r="D130" s="19" t="s">
        <v>134</v>
      </c>
      <c r="E130" s="19"/>
      <c r="F130" s="19"/>
      <c r="G130" s="19"/>
      <c r="H130" s="20"/>
      <c r="I130" s="20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2"/>
      <c r="X130" s="22"/>
      <c r="Y130" s="22"/>
      <c r="Z130" s="21"/>
      <c r="AA130" s="21"/>
      <c r="AB130" s="19"/>
      <c r="AC130" s="19"/>
      <c r="AD130" s="19"/>
      <c r="AE130" s="19"/>
      <c r="AF130" s="19"/>
      <c r="AG130" s="19"/>
      <c r="AH130" s="20" t="s">
        <v>135</v>
      </c>
      <c r="AI130" s="6" t="str">
        <f t="shared" si="9"/>
        <v/>
      </c>
      <c r="AJ130" s="10" t="str">
        <f t="shared" si="10"/>
        <v/>
      </c>
      <c r="AK130" s="10" t="str">
        <f t="shared" si="11"/>
        <v/>
      </c>
      <c r="AL130" s="10" t="str">
        <f t="shared" si="12"/>
        <v/>
      </c>
      <c r="AM130" s="10" t="str">
        <f>IF(AI130="CONFIRMED",SUM(AK$3:AK130),"")</f>
        <v/>
      </c>
      <c r="AN130" s="6" t="str">
        <f t="shared" si="13"/>
        <v/>
      </c>
      <c r="AO130" s="11" t="str">
        <f t="shared" si="14"/>
        <v/>
      </c>
      <c r="AP130" s="11" t="str">
        <f t="shared" si="15"/>
        <v/>
      </c>
      <c r="AQ130" s="6" t="b">
        <f t="shared" si="16"/>
        <v>0</v>
      </c>
      <c r="AR130" s="6" t="b">
        <f t="shared" si="17"/>
        <v>0</v>
      </c>
    </row>
    <row r="131" spans="1:44" ht="23.1" customHeight="1">
      <c r="A131" s="20" t="s">
        <v>133</v>
      </c>
      <c r="B131" s="19"/>
      <c r="C131" s="19"/>
      <c r="D131" s="19" t="s">
        <v>134</v>
      </c>
      <c r="E131" s="19"/>
      <c r="F131" s="19"/>
      <c r="G131" s="19"/>
      <c r="H131" s="20"/>
      <c r="I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2"/>
      <c r="X131" s="22"/>
      <c r="Y131" s="22"/>
      <c r="Z131" s="21"/>
      <c r="AA131" s="21"/>
      <c r="AB131" s="19"/>
      <c r="AC131" s="19"/>
      <c r="AD131" s="19"/>
      <c r="AE131" s="19"/>
      <c r="AF131" s="19"/>
      <c r="AG131" s="19"/>
      <c r="AH131" s="20" t="s">
        <v>135</v>
      </c>
      <c r="AI131" s="6" t="str">
        <f t="shared" ref="AI131:AI194" si="18">IF(COUNTA(B131:C131,E131:AG131)=0,"",IF(B131="PLAN","PLAN",IF(B131&lt;&gt;"CLOSED","CHECK_TYPE",IF(C131="ESTIMATED","ESTIMATED",IF(C131&lt;&gt;"ACTUAL","CHECK_COST_BASIS",IF(NOT(AR131),"CHECK_DETAILS",IF(NOT(AQ131),"CHECK_NUMBERS","CONFIRMED")))))))</f>
        <v/>
      </c>
      <c r="AJ131" s="10" t="str">
        <f t="shared" ref="AJ131:AJ194" si="19">IF(AI131="CONFIRMED",IF(G131="LONG",1,-1)*L131*(K131-J131),"")</f>
        <v/>
      </c>
      <c r="AK131" s="10" t="str">
        <f t="shared" ref="AK131:AK194" si="20">IF(AI131="CONFIRMED",AJ131-M131-N131-O131,"")</f>
        <v/>
      </c>
      <c r="AL131" s="10" t="str">
        <f t="shared" ref="AL131:AL194" si="21">IF(AND(AI131="CONFIRMED",ISNUMBER(P131),P131&gt;0),AK131/P131,"")</f>
        <v/>
      </c>
      <c r="AM131" s="10" t="str">
        <f>IF(AI131="CONFIRMED",SUM(AK$3:AK131),"")</f>
        <v/>
      </c>
      <c r="AN131" s="6" t="str">
        <f t="shared" ref="AN131:AN194" si="22">IF(AI131="CONFIRMED",LEFT(I131,7),"")</f>
        <v/>
      </c>
      <c r="AO131" s="11" t="str">
        <f t="shared" ref="AO131:AO194" si="23">IF(H131="","",IFERROR(IF(AND(ISTEXT(H131),LEN(H131)=19,VALUE(LEFT(H131,4))&gt;=2000,VALUE(LEFT(H131,4))&lt;=2099,TEXT(DATE(VALUE(LEFT(H131,4)),VALUE(MID(H131,6,2)),VALUE(MID(H131,9,2)))+TIME(VALUE(MID(H131,12,2)),VALUE(MID(H131,15,2)),VALUE(RIGHT(H131,2))),"yyyy-mm-dd hh:mm:ss")=H131),DATE(VALUE(LEFT(H131,4)),VALUE(MID(H131,6,2)),VALUE(MID(H131,9,2)))+TIME(VALUE(MID(H131,12,2)),VALUE(MID(H131,15,2)),VALUE(RIGHT(H131,2))),-1),-1))</f>
        <v/>
      </c>
      <c r="AP131" s="11" t="str">
        <f t="shared" ref="AP131:AP194" si="24">IF(I131="","",IFERROR(IF(AND(ISTEXT(I131),LEN(I131)=19,VALUE(LEFT(I131,4))&gt;=2000,VALUE(LEFT(I131,4))&lt;=2099,TEXT(DATE(VALUE(LEFT(I131,4)),VALUE(MID(I131,6,2)),VALUE(MID(I131,9,2)))+TIME(VALUE(MID(I131,12,2)),VALUE(MID(I131,15,2)),VALUE(RIGHT(I131,2))),"yyyy-mm-dd hh:mm:ss")=I131),DATE(VALUE(LEFT(I131,4)),VALUE(MID(I131,6,2)),VALUE(MID(I131,9,2)))+TIME(VALUE(MID(I131,12,2)),VALUE(MID(I131,15,2)),VALUE(RIGHT(I131,2))),-1),-1))</f>
        <v/>
      </c>
      <c r="AQ131" s="6" t="b">
        <f t="shared" ref="AQ131:AQ194" si="25">IFERROR(AND(COUNT(J131:O131)=6,J131&gt;0,K131&gt;0,L131&gt;0,M131&gt;=0,N131&gt;=0,MAX(J131:N131)&lt;=1000000000000,ABS(O131)&lt;=1000000000000,AND(ROUND(J131,12)=J131,IF(J131=0,TRUE,ROUND(J131,11-INT(LOG10(ABS(J131))))=J131)),AND(ROUND(K131,12)=K131,IF(K131=0,TRUE,ROUND(K131,11-INT(LOG10(ABS(K131))))=K131)),AND(ROUND(L131,12)=L131,IF(L131=0,TRUE,ROUND(L131,11-INT(LOG10(ABS(L131))))=L131)),AND(ROUND(M131,12)=M131,IF(M131=0,TRUE,ROUND(M131,11-INT(LOG10(ABS(M131))))=M131)),AND(ROUND(N131,12)=N131,IF(N131=0,TRUE,ROUND(N131,11-INT(LOG10(ABS(N131))))=N131)),AND(ROUND(O131,12)=O131,IF(O131=0,TRUE,ROUND(O131,11-INT(LOG10(ABS(O131))))=O131)),ABS(IF(G131="LONG",1,-1)*L131*(K131-J131))&lt;=1000000000000,ABS((IF(G131="LONG",1,-1)*L131*(K131-J131)-M131-N131-O131))&lt;=1000000000000,J131*L131&lt;=1000000000000,OR(AND(J131=K131,M131=0,N131=0,O131=0),ABS((IF(G131="LONG",1,-1)*L131*(K131-J131)-M131-N131-O131))&gt;MAX(0.00000001,ABS(IF(G131="LONG",1,-1)*L131*(K131-J131))*0.000000000001))),FALSE)</f>
        <v>0</v>
      </c>
      <c r="AR131" s="6" t="b">
        <f t="shared" ref="AR131:AR194" si="26">IFERROR(AND(A131="1.0",D131="Asia/Seoul",LEN(TRIM(E131))&gt;0,LEN(TRIM(F131))&gt;0,OR(G131="LONG",G131="SHORT"),ISNUMBER(AO131),ISNUMBER(AP131),AO131&gt;0,AP131&gt;=AO131),FALSE)</f>
        <v>0</v>
      </c>
    </row>
    <row r="132" spans="1:44" ht="23.1" customHeight="1">
      <c r="A132" s="20" t="s">
        <v>133</v>
      </c>
      <c r="B132" s="19"/>
      <c r="C132" s="19"/>
      <c r="D132" s="19" t="s">
        <v>134</v>
      </c>
      <c r="E132" s="19"/>
      <c r="F132" s="19"/>
      <c r="G132" s="19"/>
      <c r="H132" s="20"/>
      <c r="I132" s="20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2"/>
      <c r="X132" s="22"/>
      <c r="Y132" s="22"/>
      <c r="Z132" s="21"/>
      <c r="AA132" s="21"/>
      <c r="AB132" s="19"/>
      <c r="AC132" s="19"/>
      <c r="AD132" s="19"/>
      <c r="AE132" s="19"/>
      <c r="AF132" s="19"/>
      <c r="AG132" s="19"/>
      <c r="AH132" s="20" t="s">
        <v>135</v>
      </c>
      <c r="AI132" s="6" t="str">
        <f t="shared" si="18"/>
        <v/>
      </c>
      <c r="AJ132" s="10" t="str">
        <f t="shared" si="19"/>
        <v/>
      </c>
      <c r="AK132" s="10" t="str">
        <f t="shared" si="20"/>
        <v/>
      </c>
      <c r="AL132" s="10" t="str">
        <f t="shared" si="21"/>
        <v/>
      </c>
      <c r="AM132" s="10" t="str">
        <f>IF(AI132="CONFIRMED",SUM(AK$3:AK132),"")</f>
        <v/>
      </c>
      <c r="AN132" s="6" t="str">
        <f t="shared" si="22"/>
        <v/>
      </c>
      <c r="AO132" s="11" t="str">
        <f t="shared" si="23"/>
        <v/>
      </c>
      <c r="AP132" s="11" t="str">
        <f t="shared" si="24"/>
        <v/>
      </c>
      <c r="AQ132" s="6" t="b">
        <f t="shared" si="25"/>
        <v>0</v>
      </c>
      <c r="AR132" s="6" t="b">
        <f t="shared" si="26"/>
        <v>0</v>
      </c>
    </row>
    <row r="133" spans="1:44" ht="23.1" customHeight="1">
      <c r="A133" s="20" t="s">
        <v>133</v>
      </c>
      <c r="B133" s="19"/>
      <c r="C133" s="19"/>
      <c r="D133" s="19" t="s">
        <v>134</v>
      </c>
      <c r="E133" s="19"/>
      <c r="F133" s="19"/>
      <c r="G133" s="19"/>
      <c r="H133" s="20"/>
      <c r="I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2"/>
      <c r="X133" s="22"/>
      <c r="Y133" s="22"/>
      <c r="Z133" s="21"/>
      <c r="AA133" s="21"/>
      <c r="AB133" s="19"/>
      <c r="AC133" s="19"/>
      <c r="AD133" s="19"/>
      <c r="AE133" s="19"/>
      <c r="AF133" s="19"/>
      <c r="AG133" s="19"/>
      <c r="AH133" s="20" t="s">
        <v>135</v>
      </c>
      <c r="AI133" s="6" t="str">
        <f t="shared" si="18"/>
        <v/>
      </c>
      <c r="AJ133" s="10" t="str">
        <f t="shared" si="19"/>
        <v/>
      </c>
      <c r="AK133" s="10" t="str">
        <f t="shared" si="20"/>
        <v/>
      </c>
      <c r="AL133" s="10" t="str">
        <f t="shared" si="21"/>
        <v/>
      </c>
      <c r="AM133" s="10" t="str">
        <f>IF(AI133="CONFIRMED",SUM(AK$3:AK133),"")</f>
        <v/>
      </c>
      <c r="AN133" s="6" t="str">
        <f t="shared" si="22"/>
        <v/>
      </c>
      <c r="AO133" s="11" t="str">
        <f t="shared" si="23"/>
        <v/>
      </c>
      <c r="AP133" s="11" t="str">
        <f t="shared" si="24"/>
        <v/>
      </c>
      <c r="AQ133" s="6" t="b">
        <f t="shared" si="25"/>
        <v>0</v>
      </c>
      <c r="AR133" s="6" t="b">
        <f t="shared" si="26"/>
        <v>0</v>
      </c>
    </row>
    <row r="134" spans="1:44" ht="23.1" customHeight="1">
      <c r="A134" s="20" t="s">
        <v>133</v>
      </c>
      <c r="B134" s="19"/>
      <c r="C134" s="19"/>
      <c r="D134" s="19" t="s">
        <v>134</v>
      </c>
      <c r="E134" s="19"/>
      <c r="F134" s="19"/>
      <c r="G134" s="19"/>
      <c r="H134" s="20"/>
      <c r="I134" s="20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2"/>
      <c r="X134" s="22"/>
      <c r="Y134" s="22"/>
      <c r="Z134" s="21"/>
      <c r="AA134" s="21"/>
      <c r="AB134" s="19"/>
      <c r="AC134" s="19"/>
      <c r="AD134" s="19"/>
      <c r="AE134" s="19"/>
      <c r="AF134" s="19"/>
      <c r="AG134" s="19"/>
      <c r="AH134" s="20" t="s">
        <v>135</v>
      </c>
      <c r="AI134" s="6" t="str">
        <f t="shared" si="18"/>
        <v/>
      </c>
      <c r="AJ134" s="10" t="str">
        <f t="shared" si="19"/>
        <v/>
      </c>
      <c r="AK134" s="10" t="str">
        <f t="shared" si="20"/>
        <v/>
      </c>
      <c r="AL134" s="10" t="str">
        <f t="shared" si="21"/>
        <v/>
      </c>
      <c r="AM134" s="10" t="str">
        <f>IF(AI134="CONFIRMED",SUM(AK$3:AK134),"")</f>
        <v/>
      </c>
      <c r="AN134" s="6" t="str">
        <f t="shared" si="22"/>
        <v/>
      </c>
      <c r="AO134" s="11" t="str">
        <f t="shared" si="23"/>
        <v/>
      </c>
      <c r="AP134" s="11" t="str">
        <f t="shared" si="24"/>
        <v/>
      </c>
      <c r="AQ134" s="6" t="b">
        <f t="shared" si="25"/>
        <v>0</v>
      </c>
      <c r="AR134" s="6" t="b">
        <f t="shared" si="26"/>
        <v>0</v>
      </c>
    </row>
    <row r="135" spans="1:44" ht="23.1" customHeight="1">
      <c r="A135" s="20" t="s">
        <v>133</v>
      </c>
      <c r="B135" s="19"/>
      <c r="C135" s="19"/>
      <c r="D135" s="19" t="s">
        <v>134</v>
      </c>
      <c r="E135" s="19"/>
      <c r="F135" s="19"/>
      <c r="G135" s="19"/>
      <c r="H135" s="20"/>
      <c r="I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2"/>
      <c r="X135" s="22"/>
      <c r="Y135" s="22"/>
      <c r="Z135" s="21"/>
      <c r="AA135" s="21"/>
      <c r="AB135" s="19"/>
      <c r="AC135" s="19"/>
      <c r="AD135" s="19"/>
      <c r="AE135" s="19"/>
      <c r="AF135" s="19"/>
      <c r="AG135" s="19"/>
      <c r="AH135" s="20" t="s">
        <v>135</v>
      </c>
      <c r="AI135" s="6" t="str">
        <f t="shared" si="18"/>
        <v/>
      </c>
      <c r="AJ135" s="10" t="str">
        <f t="shared" si="19"/>
        <v/>
      </c>
      <c r="AK135" s="10" t="str">
        <f t="shared" si="20"/>
        <v/>
      </c>
      <c r="AL135" s="10" t="str">
        <f t="shared" si="21"/>
        <v/>
      </c>
      <c r="AM135" s="10" t="str">
        <f>IF(AI135="CONFIRMED",SUM(AK$3:AK135),"")</f>
        <v/>
      </c>
      <c r="AN135" s="6" t="str">
        <f t="shared" si="22"/>
        <v/>
      </c>
      <c r="AO135" s="11" t="str">
        <f t="shared" si="23"/>
        <v/>
      </c>
      <c r="AP135" s="11" t="str">
        <f t="shared" si="24"/>
        <v/>
      </c>
      <c r="AQ135" s="6" t="b">
        <f t="shared" si="25"/>
        <v>0</v>
      </c>
      <c r="AR135" s="6" t="b">
        <f t="shared" si="26"/>
        <v>0</v>
      </c>
    </row>
    <row r="136" spans="1:44" ht="23.1" customHeight="1">
      <c r="A136" s="20" t="s">
        <v>133</v>
      </c>
      <c r="B136" s="19"/>
      <c r="C136" s="19"/>
      <c r="D136" s="19" t="s">
        <v>134</v>
      </c>
      <c r="E136" s="19"/>
      <c r="F136" s="19"/>
      <c r="G136" s="19"/>
      <c r="H136" s="20"/>
      <c r="I136" s="20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2"/>
      <c r="X136" s="22"/>
      <c r="Y136" s="22"/>
      <c r="Z136" s="21"/>
      <c r="AA136" s="21"/>
      <c r="AB136" s="19"/>
      <c r="AC136" s="19"/>
      <c r="AD136" s="19"/>
      <c r="AE136" s="19"/>
      <c r="AF136" s="19"/>
      <c r="AG136" s="19"/>
      <c r="AH136" s="20" t="s">
        <v>135</v>
      </c>
      <c r="AI136" s="6" t="str">
        <f t="shared" si="18"/>
        <v/>
      </c>
      <c r="AJ136" s="10" t="str">
        <f t="shared" si="19"/>
        <v/>
      </c>
      <c r="AK136" s="10" t="str">
        <f t="shared" si="20"/>
        <v/>
      </c>
      <c r="AL136" s="10" t="str">
        <f t="shared" si="21"/>
        <v/>
      </c>
      <c r="AM136" s="10" t="str">
        <f>IF(AI136="CONFIRMED",SUM(AK$3:AK136),"")</f>
        <v/>
      </c>
      <c r="AN136" s="6" t="str">
        <f t="shared" si="22"/>
        <v/>
      </c>
      <c r="AO136" s="11" t="str">
        <f t="shared" si="23"/>
        <v/>
      </c>
      <c r="AP136" s="11" t="str">
        <f t="shared" si="24"/>
        <v/>
      </c>
      <c r="AQ136" s="6" t="b">
        <f t="shared" si="25"/>
        <v>0</v>
      </c>
      <c r="AR136" s="6" t="b">
        <f t="shared" si="26"/>
        <v>0</v>
      </c>
    </row>
    <row r="137" spans="1:44" ht="23.1" customHeight="1">
      <c r="A137" s="20" t="s">
        <v>133</v>
      </c>
      <c r="B137" s="19"/>
      <c r="C137" s="19"/>
      <c r="D137" s="19" t="s">
        <v>134</v>
      </c>
      <c r="E137" s="19"/>
      <c r="F137" s="19"/>
      <c r="G137" s="19"/>
      <c r="H137" s="20"/>
      <c r="I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2"/>
      <c r="X137" s="22"/>
      <c r="Y137" s="22"/>
      <c r="Z137" s="21"/>
      <c r="AA137" s="21"/>
      <c r="AB137" s="19"/>
      <c r="AC137" s="19"/>
      <c r="AD137" s="19"/>
      <c r="AE137" s="19"/>
      <c r="AF137" s="19"/>
      <c r="AG137" s="19"/>
      <c r="AH137" s="20" t="s">
        <v>135</v>
      </c>
      <c r="AI137" s="6" t="str">
        <f t="shared" si="18"/>
        <v/>
      </c>
      <c r="AJ137" s="10" t="str">
        <f t="shared" si="19"/>
        <v/>
      </c>
      <c r="AK137" s="10" t="str">
        <f t="shared" si="20"/>
        <v/>
      </c>
      <c r="AL137" s="10" t="str">
        <f t="shared" si="21"/>
        <v/>
      </c>
      <c r="AM137" s="10" t="str">
        <f>IF(AI137="CONFIRMED",SUM(AK$3:AK137),"")</f>
        <v/>
      </c>
      <c r="AN137" s="6" t="str">
        <f t="shared" si="22"/>
        <v/>
      </c>
      <c r="AO137" s="11" t="str">
        <f t="shared" si="23"/>
        <v/>
      </c>
      <c r="AP137" s="11" t="str">
        <f t="shared" si="24"/>
        <v/>
      </c>
      <c r="AQ137" s="6" t="b">
        <f t="shared" si="25"/>
        <v>0</v>
      </c>
      <c r="AR137" s="6" t="b">
        <f t="shared" si="26"/>
        <v>0</v>
      </c>
    </row>
    <row r="138" spans="1:44" ht="23.1" customHeight="1">
      <c r="A138" s="20" t="s">
        <v>133</v>
      </c>
      <c r="B138" s="19"/>
      <c r="C138" s="19"/>
      <c r="D138" s="19" t="s">
        <v>134</v>
      </c>
      <c r="E138" s="19"/>
      <c r="F138" s="19"/>
      <c r="G138" s="19"/>
      <c r="H138" s="20"/>
      <c r="I138" s="20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2"/>
      <c r="X138" s="22"/>
      <c r="Y138" s="22"/>
      <c r="Z138" s="21"/>
      <c r="AA138" s="21"/>
      <c r="AB138" s="19"/>
      <c r="AC138" s="19"/>
      <c r="AD138" s="19"/>
      <c r="AE138" s="19"/>
      <c r="AF138" s="19"/>
      <c r="AG138" s="19"/>
      <c r="AH138" s="20" t="s">
        <v>135</v>
      </c>
      <c r="AI138" s="6" t="str">
        <f t="shared" si="18"/>
        <v/>
      </c>
      <c r="AJ138" s="10" t="str">
        <f t="shared" si="19"/>
        <v/>
      </c>
      <c r="AK138" s="10" t="str">
        <f t="shared" si="20"/>
        <v/>
      </c>
      <c r="AL138" s="10" t="str">
        <f t="shared" si="21"/>
        <v/>
      </c>
      <c r="AM138" s="10" t="str">
        <f>IF(AI138="CONFIRMED",SUM(AK$3:AK138),"")</f>
        <v/>
      </c>
      <c r="AN138" s="6" t="str">
        <f t="shared" si="22"/>
        <v/>
      </c>
      <c r="AO138" s="11" t="str">
        <f t="shared" si="23"/>
        <v/>
      </c>
      <c r="AP138" s="11" t="str">
        <f t="shared" si="24"/>
        <v/>
      </c>
      <c r="AQ138" s="6" t="b">
        <f t="shared" si="25"/>
        <v>0</v>
      </c>
      <c r="AR138" s="6" t="b">
        <f t="shared" si="26"/>
        <v>0</v>
      </c>
    </row>
    <row r="139" spans="1:44" ht="23.1" customHeight="1">
      <c r="A139" s="20" t="s">
        <v>133</v>
      </c>
      <c r="B139" s="19"/>
      <c r="C139" s="19"/>
      <c r="D139" s="19" t="s">
        <v>134</v>
      </c>
      <c r="E139" s="19"/>
      <c r="F139" s="19"/>
      <c r="G139" s="19"/>
      <c r="H139" s="20"/>
      <c r="I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2"/>
      <c r="X139" s="22"/>
      <c r="Y139" s="22"/>
      <c r="Z139" s="21"/>
      <c r="AA139" s="21"/>
      <c r="AB139" s="19"/>
      <c r="AC139" s="19"/>
      <c r="AD139" s="19"/>
      <c r="AE139" s="19"/>
      <c r="AF139" s="19"/>
      <c r="AG139" s="19"/>
      <c r="AH139" s="20" t="s">
        <v>135</v>
      </c>
      <c r="AI139" s="6" t="str">
        <f t="shared" si="18"/>
        <v/>
      </c>
      <c r="AJ139" s="10" t="str">
        <f t="shared" si="19"/>
        <v/>
      </c>
      <c r="AK139" s="10" t="str">
        <f t="shared" si="20"/>
        <v/>
      </c>
      <c r="AL139" s="10" t="str">
        <f t="shared" si="21"/>
        <v/>
      </c>
      <c r="AM139" s="10" t="str">
        <f>IF(AI139="CONFIRMED",SUM(AK$3:AK139),"")</f>
        <v/>
      </c>
      <c r="AN139" s="6" t="str">
        <f t="shared" si="22"/>
        <v/>
      </c>
      <c r="AO139" s="11" t="str">
        <f t="shared" si="23"/>
        <v/>
      </c>
      <c r="AP139" s="11" t="str">
        <f t="shared" si="24"/>
        <v/>
      </c>
      <c r="AQ139" s="6" t="b">
        <f t="shared" si="25"/>
        <v>0</v>
      </c>
      <c r="AR139" s="6" t="b">
        <f t="shared" si="26"/>
        <v>0</v>
      </c>
    </row>
    <row r="140" spans="1:44" ht="23.1" customHeight="1">
      <c r="A140" s="20" t="s">
        <v>133</v>
      </c>
      <c r="B140" s="19"/>
      <c r="C140" s="19"/>
      <c r="D140" s="19" t="s">
        <v>134</v>
      </c>
      <c r="E140" s="19"/>
      <c r="F140" s="19"/>
      <c r="G140" s="19"/>
      <c r="H140" s="20"/>
      <c r="I140" s="20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2"/>
      <c r="X140" s="22"/>
      <c r="Y140" s="22"/>
      <c r="Z140" s="21"/>
      <c r="AA140" s="21"/>
      <c r="AB140" s="19"/>
      <c r="AC140" s="19"/>
      <c r="AD140" s="19"/>
      <c r="AE140" s="19"/>
      <c r="AF140" s="19"/>
      <c r="AG140" s="19"/>
      <c r="AH140" s="20" t="s">
        <v>135</v>
      </c>
      <c r="AI140" s="6" t="str">
        <f t="shared" si="18"/>
        <v/>
      </c>
      <c r="AJ140" s="10" t="str">
        <f t="shared" si="19"/>
        <v/>
      </c>
      <c r="AK140" s="10" t="str">
        <f t="shared" si="20"/>
        <v/>
      </c>
      <c r="AL140" s="10" t="str">
        <f t="shared" si="21"/>
        <v/>
      </c>
      <c r="AM140" s="10" t="str">
        <f>IF(AI140="CONFIRMED",SUM(AK$3:AK140),"")</f>
        <v/>
      </c>
      <c r="AN140" s="6" t="str">
        <f t="shared" si="22"/>
        <v/>
      </c>
      <c r="AO140" s="11" t="str">
        <f t="shared" si="23"/>
        <v/>
      </c>
      <c r="AP140" s="11" t="str">
        <f t="shared" si="24"/>
        <v/>
      </c>
      <c r="AQ140" s="6" t="b">
        <f t="shared" si="25"/>
        <v>0</v>
      </c>
      <c r="AR140" s="6" t="b">
        <f t="shared" si="26"/>
        <v>0</v>
      </c>
    </row>
    <row r="141" spans="1:44" ht="23.1" customHeight="1">
      <c r="A141" s="20" t="s">
        <v>133</v>
      </c>
      <c r="B141" s="19"/>
      <c r="C141" s="19"/>
      <c r="D141" s="19" t="s">
        <v>134</v>
      </c>
      <c r="E141" s="19"/>
      <c r="F141" s="19"/>
      <c r="G141" s="19"/>
      <c r="H141" s="20"/>
      <c r="I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2"/>
      <c r="X141" s="22"/>
      <c r="Y141" s="22"/>
      <c r="Z141" s="21"/>
      <c r="AA141" s="21"/>
      <c r="AB141" s="19"/>
      <c r="AC141" s="19"/>
      <c r="AD141" s="19"/>
      <c r="AE141" s="19"/>
      <c r="AF141" s="19"/>
      <c r="AG141" s="19"/>
      <c r="AH141" s="20" t="s">
        <v>135</v>
      </c>
      <c r="AI141" s="6" t="str">
        <f t="shared" si="18"/>
        <v/>
      </c>
      <c r="AJ141" s="10" t="str">
        <f t="shared" si="19"/>
        <v/>
      </c>
      <c r="AK141" s="10" t="str">
        <f t="shared" si="20"/>
        <v/>
      </c>
      <c r="AL141" s="10" t="str">
        <f t="shared" si="21"/>
        <v/>
      </c>
      <c r="AM141" s="10" t="str">
        <f>IF(AI141="CONFIRMED",SUM(AK$3:AK141),"")</f>
        <v/>
      </c>
      <c r="AN141" s="6" t="str">
        <f t="shared" si="22"/>
        <v/>
      </c>
      <c r="AO141" s="11" t="str">
        <f t="shared" si="23"/>
        <v/>
      </c>
      <c r="AP141" s="11" t="str">
        <f t="shared" si="24"/>
        <v/>
      </c>
      <c r="AQ141" s="6" t="b">
        <f t="shared" si="25"/>
        <v>0</v>
      </c>
      <c r="AR141" s="6" t="b">
        <f t="shared" si="26"/>
        <v>0</v>
      </c>
    </row>
    <row r="142" spans="1:44" ht="23.1" customHeight="1">
      <c r="A142" s="20" t="s">
        <v>133</v>
      </c>
      <c r="B142" s="19"/>
      <c r="C142" s="19"/>
      <c r="D142" s="19" t="s">
        <v>134</v>
      </c>
      <c r="E142" s="19"/>
      <c r="F142" s="19"/>
      <c r="G142" s="19"/>
      <c r="H142" s="20"/>
      <c r="I142" s="20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2"/>
      <c r="X142" s="22"/>
      <c r="Y142" s="22"/>
      <c r="Z142" s="21"/>
      <c r="AA142" s="21"/>
      <c r="AB142" s="19"/>
      <c r="AC142" s="19"/>
      <c r="AD142" s="19"/>
      <c r="AE142" s="19"/>
      <c r="AF142" s="19"/>
      <c r="AG142" s="19"/>
      <c r="AH142" s="20" t="s">
        <v>135</v>
      </c>
      <c r="AI142" s="6" t="str">
        <f t="shared" si="18"/>
        <v/>
      </c>
      <c r="AJ142" s="10" t="str">
        <f t="shared" si="19"/>
        <v/>
      </c>
      <c r="AK142" s="10" t="str">
        <f t="shared" si="20"/>
        <v/>
      </c>
      <c r="AL142" s="10" t="str">
        <f t="shared" si="21"/>
        <v/>
      </c>
      <c r="AM142" s="10" t="str">
        <f>IF(AI142="CONFIRMED",SUM(AK$3:AK142),"")</f>
        <v/>
      </c>
      <c r="AN142" s="6" t="str">
        <f t="shared" si="22"/>
        <v/>
      </c>
      <c r="AO142" s="11" t="str">
        <f t="shared" si="23"/>
        <v/>
      </c>
      <c r="AP142" s="11" t="str">
        <f t="shared" si="24"/>
        <v/>
      </c>
      <c r="AQ142" s="6" t="b">
        <f t="shared" si="25"/>
        <v>0</v>
      </c>
      <c r="AR142" s="6" t="b">
        <f t="shared" si="26"/>
        <v>0</v>
      </c>
    </row>
    <row r="143" spans="1:44" ht="23.1" customHeight="1">
      <c r="A143" s="20" t="s">
        <v>133</v>
      </c>
      <c r="B143" s="19"/>
      <c r="C143" s="19"/>
      <c r="D143" s="19" t="s">
        <v>134</v>
      </c>
      <c r="E143" s="19"/>
      <c r="F143" s="19"/>
      <c r="G143" s="19"/>
      <c r="H143" s="20"/>
      <c r="I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2"/>
      <c r="X143" s="22"/>
      <c r="Y143" s="22"/>
      <c r="Z143" s="21"/>
      <c r="AA143" s="21"/>
      <c r="AB143" s="19"/>
      <c r="AC143" s="19"/>
      <c r="AD143" s="19"/>
      <c r="AE143" s="19"/>
      <c r="AF143" s="19"/>
      <c r="AG143" s="19"/>
      <c r="AH143" s="20" t="s">
        <v>135</v>
      </c>
      <c r="AI143" s="6" t="str">
        <f t="shared" si="18"/>
        <v/>
      </c>
      <c r="AJ143" s="10" t="str">
        <f t="shared" si="19"/>
        <v/>
      </c>
      <c r="AK143" s="10" t="str">
        <f t="shared" si="20"/>
        <v/>
      </c>
      <c r="AL143" s="10" t="str">
        <f t="shared" si="21"/>
        <v/>
      </c>
      <c r="AM143" s="10" t="str">
        <f>IF(AI143="CONFIRMED",SUM(AK$3:AK143),"")</f>
        <v/>
      </c>
      <c r="AN143" s="6" t="str">
        <f t="shared" si="22"/>
        <v/>
      </c>
      <c r="AO143" s="11" t="str">
        <f t="shared" si="23"/>
        <v/>
      </c>
      <c r="AP143" s="11" t="str">
        <f t="shared" si="24"/>
        <v/>
      </c>
      <c r="AQ143" s="6" t="b">
        <f t="shared" si="25"/>
        <v>0</v>
      </c>
      <c r="AR143" s="6" t="b">
        <f t="shared" si="26"/>
        <v>0</v>
      </c>
    </row>
    <row r="144" spans="1:44" ht="23.1" customHeight="1">
      <c r="A144" s="20" t="s">
        <v>133</v>
      </c>
      <c r="B144" s="19"/>
      <c r="C144" s="19"/>
      <c r="D144" s="19" t="s">
        <v>134</v>
      </c>
      <c r="E144" s="19"/>
      <c r="F144" s="19"/>
      <c r="G144" s="19"/>
      <c r="H144" s="20"/>
      <c r="I144" s="20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2"/>
      <c r="X144" s="22"/>
      <c r="Y144" s="22"/>
      <c r="Z144" s="21"/>
      <c r="AA144" s="21"/>
      <c r="AB144" s="19"/>
      <c r="AC144" s="19"/>
      <c r="AD144" s="19"/>
      <c r="AE144" s="19"/>
      <c r="AF144" s="19"/>
      <c r="AG144" s="19"/>
      <c r="AH144" s="20" t="s">
        <v>135</v>
      </c>
      <c r="AI144" s="6" t="str">
        <f t="shared" si="18"/>
        <v/>
      </c>
      <c r="AJ144" s="10" t="str">
        <f t="shared" si="19"/>
        <v/>
      </c>
      <c r="AK144" s="10" t="str">
        <f t="shared" si="20"/>
        <v/>
      </c>
      <c r="AL144" s="10" t="str">
        <f t="shared" si="21"/>
        <v/>
      </c>
      <c r="AM144" s="10" t="str">
        <f>IF(AI144="CONFIRMED",SUM(AK$3:AK144),"")</f>
        <v/>
      </c>
      <c r="AN144" s="6" t="str">
        <f t="shared" si="22"/>
        <v/>
      </c>
      <c r="AO144" s="11" t="str">
        <f t="shared" si="23"/>
        <v/>
      </c>
      <c r="AP144" s="11" t="str">
        <f t="shared" si="24"/>
        <v/>
      </c>
      <c r="AQ144" s="6" t="b">
        <f t="shared" si="25"/>
        <v>0</v>
      </c>
      <c r="AR144" s="6" t="b">
        <f t="shared" si="26"/>
        <v>0</v>
      </c>
    </row>
    <row r="145" spans="1:44" ht="23.1" customHeight="1">
      <c r="A145" s="20" t="s">
        <v>133</v>
      </c>
      <c r="B145" s="19"/>
      <c r="C145" s="19"/>
      <c r="D145" s="19" t="s">
        <v>134</v>
      </c>
      <c r="E145" s="19"/>
      <c r="F145" s="19"/>
      <c r="G145" s="19"/>
      <c r="H145" s="20"/>
      <c r="I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2"/>
      <c r="X145" s="22"/>
      <c r="Y145" s="22"/>
      <c r="Z145" s="21"/>
      <c r="AA145" s="21"/>
      <c r="AB145" s="19"/>
      <c r="AC145" s="19"/>
      <c r="AD145" s="19"/>
      <c r="AE145" s="19"/>
      <c r="AF145" s="19"/>
      <c r="AG145" s="19"/>
      <c r="AH145" s="20" t="s">
        <v>135</v>
      </c>
      <c r="AI145" s="6" t="str">
        <f t="shared" si="18"/>
        <v/>
      </c>
      <c r="AJ145" s="10" t="str">
        <f t="shared" si="19"/>
        <v/>
      </c>
      <c r="AK145" s="10" t="str">
        <f t="shared" si="20"/>
        <v/>
      </c>
      <c r="AL145" s="10" t="str">
        <f t="shared" si="21"/>
        <v/>
      </c>
      <c r="AM145" s="10" t="str">
        <f>IF(AI145="CONFIRMED",SUM(AK$3:AK145),"")</f>
        <v/>
      </c>
      <c r="AN145" s="6" t="str">
        <f t="shared" si="22"/>
        <v/>
      </c>
      <c r="AO145" s="11" t="str">
        <f t="shared" si="23"/>
        <v/>
      </c>
      <c r="AP145" s="11" t="str">
        <f t="shared" si="24"/>
        <v/>
      </c>
      <c r="AQ145" s="6" t="b">
        <f t="shared" si="25"/>
        <v>0</v>
      </c>
      <c r="AR145" s="6" t="b">
        <f t="shared" si="26"/>
        <v>0</v>
      </c>
    </row>
    <row r="146" spans="1:44" ht="23.1" customHeight="1">
      <c r="A146" s="20" t="s">
        <v>133</v>
      </c>
      <c r="B146" s="19"/>
      <c r="C146" s="19"/>
      <c r="D146" s="19" t="s">
        <v>134</v>
      </c>
      <c r="E146" s="19"/>
      <c r="F146" s="19"/>
      <c r="G146" s="19"/>
      <c r="H146" s="20"/>
      <c r="I146" s="20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2"/>
      <c r="X146" s="22"/>
      <c r="Y146" s="22"/>
      <c r="Z146" s="21"/>
      <c r="AA146" s="21"/>
      <c r="AB146" s="19"/>
      <c r="AC146" s="19"/>
      <c r="AD146" s="19"/>
      <c r="AE146" s="19"/>
      <c r="AF146" s="19"/>
      <c r="AG146" s="19"/>
      <c r="AH146" s="20" t="s">
        <v>135</v>
      </c>
      <c r="AI146" s="6" t="str">
        <f t="shared" si="18"/>
        <v/>
      </c>
      <c r="AJ146" s="10" t="str">
        <f t="shared" si="19"/>
        <v/>
      </c>
      <c r="AK146" s="10" t="str">
        <f t="shared" si="20"/>
        <v/>
      </c>
      <c r="AL146" s="10" t="str">
        <f t="shared" si="21"/>
        <v/>
      </c>
      <c r="AM146" s="10" t="str">
        <f>IF(AI146="CONFIRMED",SUM(AK$3:AK146),"")</f>
        <v/>
      </c>
      <c r="AN146" s="6" t="str">
        <f t="shared" si="22"/>
        <v/>
      </c>
      <c r="AO146" s="11" t="str">
        <f t="shared" si="23"/>
        <v/>
      </c>
      <c r="AP146" s="11" t="str">
        <f t="shared" si="24"/>
        <v/>
      </c>
      <c r="AQ146" s="6" t="b">
        <f t="shared" si="25"/>
        <v>0</v>
      </c>
      <c r="AR146" s="6" t="b">
        <f t="shared" si="26"/>
        <v>0</v>
      </c>
    </row>
    <row r="147" spans="1:44" ht="23.1" customHeight="1">
      <c r="A147" s="20" t="s">
        <v>133</v>
      </c>
      <c r="B147" s="19"/>
      <c r="C147" s="19"/>
      <c r="D147" s="19" t="s">
        <v>134</v>
      </c>
      <c r="E147" s="19"/>
      <c r="F147" s="19"/>
      <c r="G147" s="19"/>
      <c r="H147" s="20"/>
      <c r="I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2"/>
      <c r="X147" s="22"/>
      <c r="Y147" s="22"/>
      <c r="Z147" s="21"/>
      <c r="AA147" s="21"/>
      <c r="AB147" s="19"/>
      <c r="AC147" s="19"/>
      <c r="AD147" s="19"/>
      <c r="AE147" s="19"/>
      <c r="AF147" s="19"/>
      <c r="AG147" s="19"/>
      <c r="AH147" s="20" t="s">
        <v>135</v>
      </c>
      <c r="AI147" s="6" t="str">
        <f t="shared" si="18"/>
        <v/>
      </c>
      <c r="AJ147" s="10" t="str">
        <f t="shared" si="19"/>
        <v/>
      </c>
      <c r="AK147" s="10" t="str">
        <f t="shared" si="20"/>
        <v/>
      </c>
      <c r="AL147" s="10" t="str">
        <f t="shared" si="21"/>
        <v/>
      </c>
      <c r="AM147" s="10" t="str">
        <f>IF(AI147="CONFIRMED",SUM(AK$3:AK147),"")</f>
        <v/>
      </c>
      <c r="AN147" s="6" t="str">
        <f t="shared" si="22"/>
        <v/>
      </c>
      <c r="AO147" s="11" t="str">
        <f t="shared" si="23"/>
        <v/>
      </c>
      <c r="AP147" s="11" t="str">
        <f t="shared" si="24"/>
        <v/>
      </c>
      <c r="AQ147" s="6" t="b">
        <f t="shared" si="25"/>
        <v>0</v>
      </c>
      <c r="AR147" s="6" t="b">
        <f t="shared" si="26"/>
        <v>0</v>
      </c>
    </row>
    <row r="148" spans="1:44" ht="23.1" customHeight="1">
      <c r="A148" s="20" t="s">
        <v>133</v>
      </c>
      <c r="B148" s="19"/>
      <c r="C148" s="19"/>
      <c r="D148" s="19" t="s">
        <v>134</v>
      </c>
      <c r="E148" s="19"/>
      <c r="F148" s="19"/>
      <c r="G148" s="19"/>
      <c r="H148" s="20"/>
      <c r="I148" s="20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2"/>
      <c r="X148" s="22"/>
      <c r="Y148" s="22"/>
      <c r="Z148" s="21"/>
      <c r="AA148" s="21"/>
      <c r="AB148" s="19"/>
      <c r="AC148" s="19"/>
      <c r="AD148" s="19"/>
      <c r="AE148" s="19"/>
      <c r="AF148" s="19"/>
      <c r="AG148" s="19"/>
      <c r="AH148" s="20" t="s">
        <v>135</v>
      </c>
      <c r="AI148" s="6" t="str">
        <f t="shared" si="18"/>
        <v/>
      </c>
      <c r="AJ148" s="10" t="str">
        <f t="shared" si="19"/>
        <v/>
      </c>
      <c r="AK148" s="10" t="str">
        <f t="shared" si="20"/>
        <v/>
      </c>
      <c r="AL148" s="10" t="str">
        <f t="shared" si="21"/>
        <v/>
      </c>
      <c r="AM148" s="10" t="str">
        <f>IF(AI148="CONFIRMED",SUM(AK$3:AK148),"")</f>
        <v/>
      </c>
      <c r="AN148" s="6" t="str">
        <f t="shared" si="22"/>
        <v/>
      </c>
      <c r="AO148" s="11" t="str">
        <f t="shared" si="23"/>
        <v/>
      </c>
      <c r="AP148" s="11" t="str">
        <f t="shared" si="24"/>
        <v/>
      </c>
      <c r="AQ148" s="6" t="b">
        <f t="shared" si="25"/>
        <v>0</v>
      </c>
      <c r="AR148" s="6" t="b">
        <f t="shared" si="26"/>
        <v>0</v>
      </c>
    </row>
    <row r="149" spans="1:44" ht="23.1" customHeight="1">
      <c r="A149" s="20" t="s">
        <v>133</v>
      </c>
      <c r="B149" s="19"/>
      <c r="C149" s="19"/>
      <c r="D149" s="19" t="s">
        <v>134</v>
      </c>
      <c r="E149" s="19"/>
      <c r="F149" s="19"/>
      <c r="G149" s="19"/>
      <c r="H149" s="20"/>
      <c r="I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2"/>
      <c r="X149" s="22"/>
      <c r="Y149" s="22"/>
      <c r="Z149" s="21"/>
      <c r="AA149" s="21"/>
      <c r="AB149" s="19"/>
      <c r="AC149" s="19"/>
      <c r="AD149" s="19"/>
      <c r="AE149" s="19"/>
      <c r="AF149" s="19"/>
      <c r="AG149" s="19"/>
      <c r="AH149" s="20" t="s">
        <v>135</v>
      </c>
      <c r="AI149" s="6" t="str">
        <f t="shared" si="18"/>
        <v/>
      </c>
      <c r="AJ149" s="10" t="str">
        <f t="shared" si="19"/>
        <v/>
      </c>
      <c r="AK149" s="10" t="str">
        <f t="shared" si="20"/>
        <v/>
      </c>
      <c r="AL149" s="10" t="str">
        <f t="shared" si="21"/>
        <v/>
      </c>
      <c r="AM149" s="10" t="str">
        <f>IF(AI149="CONFIRMED",SUM(AK$3:AK149),"")</f>
        <v/>
      </c>
      <c r="AN149" s="6" t="str">
        <f t="shared" si="22"/>
        <v/>
      </c>
      <c r="AO149" s="11" t="str">
        <f t="shared" si="23"/>
        <v/>
      </c>
      <c r="AP149" s="11" t="str">
        <f t="shared" si="24"/>
        <v/>
      </c>
      <c r="AQ149" s="6" t="b">
        <f t="shared" si="25"/>
        <v>0</v>
      </c>
      <c r="AR149" s="6" t="b">
        <f t="shared" si="26"/>
        <v>0</v>
      </c>
    </row>
    <row r="150" spans="1:44" ht="23.1" customHeight="1">
      <c r="A150" s="20" t="s">
        <v>133</v>
      </c>
      <c r="B150" s="19"/>
      <c r="C150" s="19"/>
      <c r="D150" s="19" t="s">
        <v>134</v>
      </c>
      <c r="E150" s="19"/>
      <c r="F150" s="19"/>
      <c r="G150" s="19"/>
      <c r="H150" s="20"/>
      <c r="I150" s="20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2"/>
      <c r="X150" s="22"/>
      <c r="Y150" s="22"/>
      <c r="Z150" s="21"/>
      <c r="AA150" s="21"/>
      <c r="AB150" s="19"/>
      <c r="AC150" s="19"/>
      <c r="AD150" s="19"/>
      <c r="AE150" s="19"/>
      <c r="AF150" s="19"/>
      <c r="AG150" s="19"/>
      <c r="AH150" s="20" t="s">
        <v>135</v>
      </c>
      <c r="AI150" s="6" t="str">
        <f t="shared" si="18"/>
        <v/>
      </c>
      <c r="AJ150" s="10" t="str">
        <f t="shared" si="19"/>
        <v/>
      </c>
      <c r="AK150" s="10" t="str">
        <f t="shared" si="20"/>
        <v/>
      </c>
      <c r="AL150" s="10" t="str">
        <f t="shared" si="21"/>
        <v/>
      </c>
      <c r="AM150" s="10" t="str">
        <f>IF(AI150="CONFIRMED",SUM(AK$3:AK150),"")</f>
        <v/>
      </c>
      <c r="AN150" s="6" t="str">
        <f t="shared" si="22"/>
        <v/>
      </c>
      <c r="AO150" s="11" t="str">
        <f t="shared" si="23"/>
        <v/>
      </c>
      <c r="AP150" s="11" t="str">
        <f t="shared" si="24"/>
        <v/>
      </c>
      <c r="AQ150" s="6" t="b">
        <f t="shared" si="25"/>
        <v>0</v>
      </c>
      <c r="AR150" s="6" t="b">
        <f t="shared" si="26"/>
        <v>0</v>
      </c>
    </row>
    <row r="151" spans="1:44" ht="23.1" customHeight="1">
      <c r="A151" s="20" t="s">
        <v>133</v>
      </c>
      <c r="B151" s="19"/>
      <c r="C151" s="19"/>
      <c r="D151" s="19" t="s">
        <v>134</v>
      </c>
      <c r="E151" s="19"/>
      <c r="F151" s="19"/>
      <c r="G151" s="19"/>
      <c r="H151" s="20"/>
      <c r="I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2"/>
      <c r="X151" s="22"/>
      <c r="Y151" s="22"/>
      <c r="Z151" s="21"/>
      <c r="AA151" s="21"/>
      <c r="AB151" s="19"/>
      <c r="AC151" s="19"/>
      <c r="AD151" s="19"/>
      <c r="AE151" s="19"/>
      <c r="AF151" s="19"/>
      <c r="AG151" s="19"/>
      <c r="AH151" s="20" t="s">
        <v>135</v>
      </c>
      <c r="AI151" s="6" t="str">
        <f t="shared" si="18"/>
        <v/>
      </c>
      <c r="AJ151" s="10" t="str">
        <f t="shared" si="19"/>
        <v/>
      </c>
      <c r="AK151" s="10" t="str">
        <f t="shared" si="20"/>
        <v/>
      </c>
      <c r="AL151" s="10" t="str">
        <f t="shared" si="21"/>
        <v/>
      </c>
      <c r="AM151" s="10" t="str">
        <f>IF(AI151="CONFIRMED",SUM(AK$3:AK151),"")</f>
        <v/>
      </c>
      <c r="AN151" s="6" t="str">
        <f t="shared" si="22"/>
        <v/>
      </c>
      <c r="AO151" s="11" t="str">
        <f t="shared" si="23"/>
        <v/>
      </c>
      <c r="AP151" s="11" t="str">
        <f t="shared" si="24"/>
        <v/>
      </c>
      <c r="AQ151" s="6" t="b">
        <f t="shared" si="25"/>
        <v>0</v>
      </c>
      <c r="AR151" s="6" t="b">
        <f t="shared" si="26"/>
        <v>0</v>
      </c>
    </row>
    <row r="152" spans="1:44" ht="23.1" customHeight="1">
      <c r="A152" s="20" t="s">
        <v>133</v>
      </c>
      <c r="B152" s="19"/>
      <c r="C152" s="19"/>
      <c r="D152" s="19" t="s">
        <v>134</v>
      </c>
      <c r="E152" s="19"/>
      <c r="F152" s="19"/>
      <c r="G152" s="19"/>
      <c r="H152" s="20"/>
      <c r="I152" s="20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2"/>
      <c r="X152" s="22"/>
      <c r="Y152" s="22"/>
      <c r="Z152" s="21"/>
      <c r="AA152" s="21"/>
      <c r="AB152" s="19"/>
      <c r="AC152" s="19"/>
      <c r="AD152" s="19"/>
      <c r="AE152" s="19"/>
      <c r="AF152" s="19"/>
      <c r="AG152" s="19"/>
      <c r="AH152" s="20" t="s">
        <v>135</v>
      </c>
      <c r="AI152" s="6" t="str">
        <f t="shared" si="18"/>
        <v/>
      </c>
      <c r="AJ152" s="10" t="str">
        <f t="shared" si="19"/>
        <v/>
      </c>
      <c r="AK152" s="10" t="str">
        <f t="shared" si="20"/>
        <v/>
      </c>
      <c r="AL152" s="10" t="str">
        <f t="shared" si="21"/>
        <v/>
      </c>
      <c r="AM152" s="10" t="str">
        <f>IF(AI152="CONFIRMED",SUM(AK$3:AK152),"")</f>
        <v/>
      </c>
      <c r="AN152" s="6" t="str">
        <f t="shared" si="22"/>
        <v/>
      </c>
      <c r="AO152" s="11" t="str">
        <f t="shared" si="23"/>
        <v/>
      </c>
      <c r="AP152" s="11" t="str">
        <f t="shared" si="24"/>
        <v/>
      </c>
      <c r="AQ152" s="6" t="b">
        <f t="shared" si="25"/>
        <v>0</v>
      </c>
      <c r="AR152" s="6" t="b">
        <f t="shared" si="26"/>
        <v>0</v>
      </c>
    </row>
    <row r="153" spans="1:44" ht="23.1" customHeight="1">
      <c r="A153" s="20" t="s">
        <v>133</v>
      </c>
      <c r="B153" s="19"/>
      <c r="C153" s="19"/>
      <c r="D153" s="19" t="s">
        <v>134</v>
      </c>
      <c r="E153" s="19"/>
      <c r="F153" s="19"/>
      <c r="G153" s="19"/>
      <c r="H153" s="20"/>
      <c r="I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2"/>
      <c r="X153" s="22"/>
      <c r="Y153" s="22"/>
      <c r="Z153" s="21"/>
      <c r="AA153" s="21"/>
      <c r="AB153" s="19"/>
      <c r="AC153" s="19"/>
      <c r="AD153" s="19"/>
      <c r="AE153" s="19"/>
      <c r="AF153" s="19"/>
      <c r="AG153" s="19"/>
      <c r="AH153" s="20" t="s">
        <v>135</v>
      </c>
      <c r="AI153" s="6" t="str">
        <f t="shared" si="18"/>
        <v/>
      </c>
      <c r="AJ153" s="10" t="str">
        <f t="shared" si="19"/>
        <v/>
      </c>
      <c r="AK153" s="10" t="str">
        <f t="shared" si="20"/>
        <v/>
      </c>
      <c r="AL153" s="10" t="str">
        <f t="shared" si="21"/>
        <v/>
      </c>
      <c r="AM153" s="10" t="str">
        <f>IF(AI153="CONFIRMED",SUM(AK$3:AK153),"")</f>
        <v/>
      </c>
      <c r="AN153" s="6" t="str">
        <f t="shared" si="22"/>
        <v/>
      </c>
      <c r="AO153" s="11" t="str">
        <f t="shared" si="23"/>
        <v/>
      </c>
      <c r="AP153" s="11" t="str">
        <f t="shared" si="24"/>
        <v/>
      </c>
      <c r="AQ153" s="6" t="b">
        <f t="shared" si="25"/>
        <v>0</v>
      </c>
      <c r="AR153" s="6" t="b">
        <f t="shared" si="26"/>
        <v>0</v>
      </c>
    </row>
    <row r="154" spans="1:44" ht="23.1" customHeight="1">
      <c r="A154" s="20" t="s">
        <v>133</v>
      </c>
      <c r="B154" s="19"/>
      <c r="C154" s="19"/>
      <c r="D154" s="19" t="s">
        <v>134</v>
      </c>
      <c r="E154" s="19"/>
      <c r="F154" s="19"/>
      <c r="G154" s="19"/>
      <c r="H154" s="20"/>
      <c r="I154" s="20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2"/>
      <c r="X154" s="22"/>
      <c r="Y154" s="22"/>
      <c r="Z154" s="21"/>
      <c r="AA154" s="21"/>
      <c r="AB154" s="19"/>
      <c r="AC154" s="19"/>
      <c r="AD154" s="19"/>
      <c r="AE154" s="19"/>
      <c r="AF154" s="19"/>
      <c r="AG154" s="19"/>
      <c r="AH154" s="20" t="s">
        <v>135</v>
      </c>
      <c r="AI154" s="6" t="str">
        <f t="shared" si="18"/>
        <v/>
      </c>
      <c r="AJ154" s="10" t="str">
        <f t="shared" si="19"/>
        <v/>
      </c>
      <c r="AK154" s="10" t="str">
        <f t="shared" si="20"/>
        <v/>
      </c>
      <c r="AL154" s="10" t="str">
        <f t="shared" si="21"/>
        <v/>
      </c>
      <c r="AM154" s="10" t="str">
        <f>IF(AI154="CONFIRMED",SUM(AK$3:AK154),"")</f>
        <v/>
      </c>
      <c r="AN154" s="6" t="str">
        <f t="shared" si="22"/>
        <v/>
      </c>
      <c r="AO154" s="11" t="str">
        <f t="shared" si="23"/>
        <v/>
      </c>
      <c r="AP154" s="11" t="str">
        <f t="shared" si="24"/>
        <v/>
      </c>
      <c r="AQ154" s="6" t="b">
        <f t="shared" si="25"/>
        <v>0</v>
      </c>
      <c r="AR154" s="6" t="b">
        <f t="shared" si="26"/>
        <v>0</v>
      </c>
    </row>
    <row r="155" spans="1:44" ht="23.1" customHeight="1">
      <c r="A155" s="20" t="s">
        <v>133</v>
      </c>
      <c r="B155" s="19"/>
      <c r="C155" s="19"/>
      <c r="D155" s="19" t="s">
        <v>134</v>
      </c>
      <c r="E155" s="19"/>
      <c r="F155" s="19"/>
      <c r="G155" s="19"/>
      <c r="H155" s="20"/>
      <c r="I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2"/>
      <c r="X155" s="22"/>
      <c r="Y155" s="22"/>
      <c r="Z155" s="21"/>
      <c r="AA155" s="21"/>
      <c r="AB155" s="19"/>
      <c r="AC155" s="19"/>
      <c r="AD155" s="19"/>
      <c r="AE155" s="19"/>
      <c r="AF155" s="19"/>
      <c r="AG155" s="19"/>
      <c r="AH155" s="20" t="s">
        <v>135</v>
      </c>
      <c r="AI155" s="6" t="str">
        <f t="shared" si="18"/>
        <v/>
      </c>
      <c r="AJ155" s="10" t="str">
        <f t="shared" si="19"/>
        <v/>
      </c>
      <c r="AK155" s="10" t="str">
        <f t="shared" si="20"/>
        <v/>
      </c>
      <c r="AL155" s="10" t="str">
        <f t="shared" si="21"/>
        <v/>
      </c>
      <c r="AM155" s="10" t="str">
        <f>IF(AI155="CONFIRMED",SUM(AK$3:AK155),"")</f>
        <v/>
      </c>
      <c r="AN155" s="6" t="str">
        <f t="shared" si="22"/>
        <v/>
      </c>
      <c r="AO155" s="11" t="str">
        <f t="shared" si="23"/>
        <v/>
      </c>
      <c r="AP155" s="11" t="str">
        <f t="shared" si="24"/>
        <v/>
      </c>
      <c r="AQ155" s="6" t="b">
        <f t="shared" si="25"/>
        <v>0</v>
      </c>
      <c r="AR155" s="6" t="b">
        <f t="shared" si="26"/>
        <v>0</v>
      </c>
    </row>
    <row r="156" spans="1:44" ht="23.1" customHeight="1">
      <c r="A156" s="20" t="s">
        <v>133</v>
      </c>
      <c r="B156" s="19"/>
      <c r="C156" s="19"/>
      <c r="D156" s="19" t="s">
        <v>134</v>
      </c>
      <c r="E156" s="19"/>
      <c r="F156" s="19"/>
      <c r="G156" s="19"/>
      <c r="H156" s="20"/>
      <c r="I156" s="20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2"/>
      <c r="X156" s="22"/>
      <c r="Y156" s="22"/>
      <c r="Z156" s="21"/>
      <c r="AA156" s="21"/>
      <c r="AB156" s="19"/>
      <c r="AC156" s="19"/>
      <c r="AD156" s="19"/>
      <c r="AE156" s="19"/>
      <c r="AF156" s="19"/>
      <c r="AG156" s="19"/>
      <c r="AH156" s="20" t="s">
        <v>135</v>
      </c>
      <c r="AI156" s="6" t="str">
        <f t="shared" si="18"/>
        <v/>
      </c>
      <c r="AJ156" s="10" t="str">
        <f t="shared" si="19"/>
        <v/>
      </c>
      <c r="AK156" s="10" t="str">
        <f t="shared" si="20"/>
        <v/>
      </c>
      <c r="AL156" s="10" t="str">
        <f t="shared" si="21"/>
        <v/>
      </c>
      <c r="AM156" s="10" t="str">
        <f>IF(AI156="CONFIRMED",SUM(AK$3:AK156),"")</f>
        <v/>
      </c>
      <c r="AN156" s="6" t="str">
        <f t="shared" si="22"/>
        <v/>
      </c>
      <c r="AO156" s="11" t="str">
        <f t="shared" si="23"/>
        <v/>
      </c>
      <c r="AP156" s="11" t="str">
        <f t="shared" si="24"/>
        <v/>
      </c>
      <c r="AQ156" s="6" t="b">
        <f t="shared" si="25"/>
        <v>0</v>
      </c>
      <c r="AR156" s="6" t="b">
        <f t="shared" si="26"/>
        <v>0</v>
      </c>
    </row>
    <row r="157" spans="1:44" ht="23.1" customHeight="1">
      <c r="A157" s="20" t="s">
        <v>133</v>
      </c>
      <c r="B157" s="19"/>
      <c r="C157" s="19"/>
      <c r="D157" s="19" t="s">
        <v>134</v>
      </c>
      <c r="E157" s="19"/>
      <c r="F157" s="19"/>
      <c r="G157" s="19"/>
      <c r="H157" s="20"/>
      <c r="I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2"/>
      <c r="X157" s="22"/>
      <c r="Y157" s="22"/>
      <c r="Z157" s="21"/>
      <c r="AA157" s="21"/>
      <c r="AB157" s="19"/>
      <c r="AC157" s="19"/>
      <c r="AD157" s="19"/>
      <c r="AE157" s="19"/>
      <c r="AF157" s="19"/>
      <c r="AG157" s="19"/>
      <c r="AH157" s="20" t="s">
        <v>135</v>
      </c>
      <c r="AI157" s="6" t="str">
        <f t="shared" si="18"/>
        <v/>
      </c>
      <c r="AJ157" s="10" t="str">
        <f t="shared" si="19"/>
        <v/>
      </c>
      <c r="AK157" s="10" t="str">
        <f t="shared" si="20"/>
        <v/>
      </c>
      <c r="AL157" s="10" t="str">
        <f t="shared" si="21"/>
        <v/>
      </c>
      <c r="AM157" s="10" t="str">
        <f>IF(AI157="CONFIRMED",SUM(AK$3:AK157),"")</f>
        <v/>
      </c>
      <c r="AN157" s="6" t="str">
        <f t="shared" si="22"/>
        <v/>
      </c>
      <c r="AO157" s="11" t="str">
        <f t="shared" si="23"/>
        <v/>
      </c>
      <c r="AP157" s="11" t="str">
        <f t="shared" si="24"/>
        <v/>
      </c>
      <c r="AQ157" s="6" t="b">
        <f t="shared" si="25"/>
        <v>0</v>
      </c>
      <c r="AR157" s="6" t="b">
        <f t="shared" si="26"/>
        <v>0</v>
      </c>
    </row>
    <row r="158" spans="1:44" ht="23.1" customHeight="1">
      <c r="A158" s="20" t="s">
        <v>133</v>
      </c>
      <c r="B158" s="19"/>
      <c r="C158" s="19"/>
      <c r="D158" s="19" t="s">
        <v>134</v>
      </c>
      <c r="E158" s="19"/>
      <c r="F158" s="19"/>
      <c r="G158" s="19"/>
      <c r="H158" s="20"/>
      <c r="I158" s="20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2"/>
      <c r="X158" s="22"/>
      <c r="Y158" s="22"/>
      <c r="Z158" s="21"/>
      <c r="AA158" s="21"/>
      <c r="AB158" s="19"/>
      <c r="AC158" s="19"/>
      <c r="AD158" s="19"/>
      <c r="AE158" s="19"/>
      <c r="AF158" s="19"/>
      <c r="AG158" s="19"/>
      <c r="AH158" s="20" t="s">
        <v>135</v>
      </c>
      <c r="AI158" s="6" t="str">
        <f t="shared" si="18"/>
        <v/>
      </c>
      <c r="AJ158" s="10" t="str">
        <f t="shared" si="19"/>
        <v/>
      </c>
      <c r="AK158" s="10" t="str">
        <f t="shared" si="20"/>
        <v/>
      </c>
      <c r="AL158" s="10" t="str">
        <f t="shared" si="21"/>
        <v/>
      </c>
      <c r="AM158" s="10" t="str">
        <f>IF(AI158="CONFIRMED",SUM(AK$3:AK158),"")</f>
        <v/>
      </c>
      <c r="AN158" s="6" t="str">
        <f t="shared" si="22"/>
        <v/>
      </c>
      <c r="AO158" s="11" t="str">
        <f t="shared" si="23"/>
        <v/>
      </c>
      <c r="AP158" s="11" t="str">
        <f t="shared" si="24"/>
        <v/>
      </c>
      <c r="AQ158" s="6" t="b">
        <f t="shared" si="25"/>
        <v>0</v>
      </c>
      <c r="AR158" s="6" t="b">
        <f t="shared" si="26"/>
        <v>0</v>
      </c>
    </row>
    <row r="159" spans="1:44" ht="23.1" customHeight="1">
      <c r="A159" s="20" t="s">
        <v>133</v>
      </c>
      <c r="B159" s="19"/>
      <c r="C159" s="19"/>
      <c r="D159" s="19" t="s">
        <v>134</v>
      </c>
      <c r="E159" s="19"/>
      <c r="F159" s="19"/>
      <c r="G159" s="19"/>
      <c r="H159" s="20"/>
      <c r="I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2"/>
      <c r="X159" s="22"/>
      <c r="Y159" s="22"/>
      <c r="Z159" s="21"/>
      <c r="AA159" s="21"/>
      <c r="AB159" s="19"/>
      <c r="AC159" s="19"/>
      <c r="AD159" s="19"/>
      <c r="AE159" s="19"/>
      <c r="AF159" s="19"/>
      <c r="AG159" s="19"/>
      <c r="AH159" s="20" t="s">
        <v>135</v>
      </c>
      <c r="AI159" s="6" t="str">
        <f t="shared" si="18"/>
        <v/>
      </c>
      <c r="AJ159" s="10" t="str">
        <f t="shared" si="19"/>
        <v/>
      </c>
      <c r="AK159" s="10" t="str">
        <f t="shared" si="20"/>
        <v/>
      </c>
      <c r="AL159" s="10" t="str">
        <f t="shared" si="21"/>
        <v/>
      </c>
      <c r="AM159" s="10" t="str">
        <f>IF(AI159="CONFIRMED",SUM(AK$3:AK159),"")</f>
        <v/>
      </c>
      <c r="AN159" s="6" t="str">
        <f t="shared" si="22"/>
        <v/>
      </c>
      <c r="AO159" s="11" t="str">
        <f t="shared" si="23"/>
        <v/>
      </c>
      <c r="AP159" s="11" t="str">
        <f t="shared" si="24"/>
        <v/>
      </c>
      <c r="AQ159" s="6" t="b">
        <f t="shared" si="25"/>
        <v>0</v>
      </c>
      <c r="AR159" s="6" t="b">
        <f t="shared" si="26"/>
        <v>0</v>
      </c>
    </row>
    <row r="160" spans="1:44" ht="23.1" customHeight="1">
      <c r="A160" s="20" t="s">
        <v>133</v>
      </c>
      <c r="B160" s="19"/>
      <c r="C160" s="19"/>
      <c r="D160" s="19" t="s">
        <v>134</v>
      </c>
      <c r="E160" s="19"/>
      <c r="F160" s="19"/>
      <c r="G160" s="19"/>
      <c r="H160" s="20"/>
      <c r="I160" s="20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2"/>
      <c r="X160" s="22"/>
      <c r="Y160" s="22"/>
      <c r="Z160" s="21"/>
      <c r="AA160" s="21"/>
      <c r="AB160" s="19"/>
      <c r="AC160" s="19"/>
      <c r="AD160" s="19"/>
      <c r="AE160" s="19"/>
      <c r="AF160" s="19"/>
      <c r="AG160" s="19"/>
      <c r="AH160" s="20" t="s">
        <v>135</v>
      </c>
      <c r="AI160" s="6" t="str">
        <f t="shared" si="18"/>
        <v/>
      </c>
      <c r="AJ160" s="10" t="str">
        <f t="shared" si="19"/>
        <v/>
      </c>
      <c r="AK160" s="10" t="str">
        <f t="shared" si="20"/>
        <v/>
      </c>
      <c r="AL160" s="10" t="str">
        <f t="shared" si="21"/>
        <v/>
      </c>
      <c r="AM160" s="10" t="str">
        <f>IF(AI160="CONFIRMED",SUM(AK$3:AK160),"")</f>
        <v/>
      </c>
      <c r="AN160" s="6" t="str">
        <f t="shared" si="22"/>
        <v/>
      </c>
      <c r="AO160" s="11" t="str">
        <f t="shared" si="23"/>
        <v/>
      </c>
      <c r="AP160" s="11" t="str">
        <f t="shared" si="24"/>
        <v/>
      </c>
      <c r="AQ160" s="6" t="b">
        <f t="shared" si="25"/>
        <v>0</v>
      </c>
      <c r="AR160" s="6" t="b">
        <f t="shared" si="26"/>
        <v>0</v>
      </c>
    </row>
    <row r="161" spans="1:44" ht="23.1" customHeight="1">
      <c r="A161" s="20" t="s">
        <v>133</v>
      </c>
      <c r="B161" s="19"/>
      <c r="C161" s="19"/>
      <c r="D161" s="19" t="s">
        <v>134</v>
      </c>
      <c r="E161" s="19"/>
      <c r="F161" s="19"/>
      <c r="G161" s="19"/>
      <c r="H161" s="20"/>
      <c r="I161" s="20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2"/>
      <c r="X161" s="22"/>
      <c r="Y161" s="22"/>
      <c r="Z161" s="21"/>
      <c r="AA161" s="21"/>
      <c r="AB161" s="19"/>
      <c r="AC161" s="19"/>
      <c r="AD161" s="19"/>
      <c r="AE161" s="19"/>
      <c r="AF161" s="19"/>
      <c r="AG161" s="19"/>
      <c r="AH161" s="20" t="s">
        <v>135</v>
      </c>
      <c r="AI161" s="6" t="str">
        <f t="shared" si="18"/>
        <v/>
      </c>
      <c r="AJ161" s="10" t="str">
        <f t="shared" si="19"/>
        <v/>
      </c>
      <c r="AK161" s="10" t="str">
        <f t="shared" si="20"/>
        <v/>
      </c>
      <c r="AL161" s="10" t="str">
        <f t="shared" si="21"/>
        <v/>
      </c>
      <c r="AM161" s="10" t="str">
        <f>IF(AI161="CONFIRMED",SUM(AK$3:AK161),"")</f>
        <v/>
      </c>
      <c r="AN161" s="6" t="str">
        <f t="shared" si="22"/>
        <v/>
      </c>
      <c r="AO161" s="11" t="str">
        <f t="shared" si="23"/>
        <v/>
      </c>
      <c r="AP161" s="11" t="str">
        <f t="shared" si="24"/>
        <v/>
      </c>
      <c r="AQ161" s="6" t="b">
        <f t="shared" si="25"/>
        <v>0</v>
      </c>
      <c r="AR161" s="6" t="b">
        <f t="shared" si="26"/>
        <v>0</v>
      </c>
    </row>
    <row r="162" spans="1:44" ht="23.1" customHeight="1">
      <c r="A162" s="20" t="s">
        <v>133</v>
      </c>
      <c r="B162" s="19"/>
      <c r="C162" s="19"/>
      <c r="D162" s="19" t="s">
        <v>134</v>
      </c>
      <c r="E162" s="19"/>
      <c r="F162" s="19"/>
      <c r="G162" s="19"/>
      <c r="H162" s="20"/>
      <c r="I162" s="20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2"/>
      <c r="X162" s="22"/>
      <c r="Y162" s="22"/>
      <c r="Z162" s="21"/>
      <c r="AA162" s="21"/>
      <c r="AB162" s="19"/>
      <c r="AC162" s="19"/>
      <c r="AD162" s="19"/>
      <c r="AE162" s="19"/>
      <c r="AF162" s="19"/>
      <c r="AG162" s="19"/>
      <c r="AH162" s="20" t="s">
        <v>135</v>
      </c>
      <c r="AI162" s="6" t="str">
        <f t="shared" si="18"/>
        <v/>
      </c>
      <c r="AJ162" s="10" t="str">
        <f t="shared" si="19"/>
        <v/>
      </c>
      <c r="AK162" s="10" t="str">
        <f t="shared" si="20"/>
        <v/>
      </c>
      <c r="AL162" s="10" t="str">
        <f t="shared" si="21"/>
        <v/>
      </c>
      <c r="AM162" s="10" t="str">
        <f>IF(AI162="CONFIRMED",SUM(AK$3:AK162),"")</f>
        <v/>
      </c>
      <c r="AN162" s="6" t="str">
        <f t="shared" si="22"/>
        <v/>
      </c>
      <c r="AO162" s="11" t="str">
        <f t="shared" si="23"/>
        <v/>
      </c>
      <c r="AP162" s="11" t="str">
        <f t="shared" si="24"/>
        <v/>
      </c>
      <c r="AQ162" s="6" t="b">
        <f t="shared" si="25"/>
        <v>0</v>
      </c>
      <c r="AR162" s="6" t="b">
        <f t="shared" si="26"/>
        <v>0</v>
      </c>
    </row>
    <row r="163" spans="1:44" ht="23.1" customHeight="1">
      <c r="A163" s="20" t="s">
        <v>133</v>
      </c>
      <c r="B163" s="19"/>
      <c r="C163" s="19"/>
      <c r="D163" s="19" t="s">
        <v>134</v>
      </c>
      <c r="E163" s="19"/>
      <c r="F163" s="19"/>
      <c r="G163" s="19"/>
      <c r="H163" s="20"/>
      <c r="I163" s="20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2"/>
      <c r="X163" s="22"/>
      <c r="Y163" s="22"/>
      <c r="Z163" s="21"/>
      <c r="AA163" s="21"/>
      <c r="AB163" s="19"/>
      <c r="AC163" s="19"/>
      <c r="AD163" s="19"/>
      <c r="AE163" s="19"/>
      <c r="AF163" s="19"/>
      <c r="AG163" s="19"/>
      <c r="AH163" s="20" t="s">
        <v>135</v>
      </c>
      <c r="AI163" s="6" t="str">
        <f t="shared" si="18"/>
        <v/>
      </c>
      <c r="AJ163" s="10" t="str">
        <f t="shared" si="19"/>
        <v/>
      </c>
      <c r="AK163" s="10" t="str">
        <f t="shared" si="20"/>
        <v/>
      </c>
      <c r="AL163" s="10" t="str">
        <f t="shared" si="21"/>
        <v/>
      </c>
      <c r="AM163" s="10" t="str">
        <f>IF(AI163="CONFIRMED",SUM(AK$3:AK163),"")</f>
        <v/>
      </c>
      <c r="AN163" s="6" t="str">
        <f t="shared" si="22"/>
        <v/>
      </c>
      <c r="AO163" s="11" t="str">
        <f t="shared" si="23"/>
        <v/>
      </c>
      <c r="AP163" s="11" t="str">
        <f t="shared" si="24"/>
        <v/>
      </c>
      <c r="AQ163" s="6" t="b">
        <f t="shared" si="25"/>
        <v>0</v>
      </c>
      <c r="AR163" s="6" t="b">
        <f t="shared" si="26"/>
        <v>0</v>
      </c>
    </row>
    <row r="164" spans="1:44" ht="23.1" customHeight="1">
      <c r="A164" s="20" t="s">
        <v>133</v>
      </c>
      <c r="B164" s="19"/>
      <c r="C164" s="19"/>
      <c r="D164" s="19" t="s">
        <v>134</v>
      </c>
      <c r="E164" s="19"/>
      <c r="F164" s="19"/>
      <c r="G164" s="19"/>
      <c r="H164" s="20"/>
      <c r="I164" s="20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2"/>
      <c r="X164" s="22"/>
      <c r="Y164" s="22"/>
      <c r="Z164" s="21"/>
      <c r="AA164" s="21"/>
      <c r="AB164" s="19"/>
      <c r="AC164" s="19"/>
      <c r="AD164" s="19"/>
      <c r="AE164" s="19"/>
      <c r="AF164" s="19"/>
      <c r="AG164" s="19"/>
      <c r="AH164" s="20" t="s">
        <v>135</v>
      </c>
      <c r="AI164" s="6" t="str">
        <f t="shared" si="18"/>
        <v/>
      </c>
      <c r="AJ164" s="10" t="str">
        <f t="shared" si="19"/>
        <v/>
      </c>
      <c r="AK164" s="10" t="str">
        <f t="shared" si="20"/>
        <v/>
      </c>
      <c r="AL164" s="10" t="str">
        <f t="shared" si="21"/>
        <v/>
      </c>
      <c r="AM164" s="10" t="str">
        <f>IF(AI164="CONFIRMED",SUM(AK$3:AK164),"")</f>
        <v/>
      </c>
      <c r="AN164" s="6" t="str">
        <f t="shared" si="22"/>
        <v/>
      </c>
      <c r="AO164" s="11" t="str">
        <f t="shared" si="23"/>
        <v/>
      </c>
      <c r="AP164" s="11" t="str">
        <f t="shared" si="24"/>
        <v/>
      </c>
      <c r="AQ164" s="6" t="b">
        <f t="shared" si="25"/>
        <v>0</v>
      </c>
      <c r="AR164" s="6" t="b">
        <f t="shared" si="26"/>
        <v>0</v>
      </c>
    </row>
    <row r="165" spans="1:44" ht="23.1" customHeight="1">
      <c r="A165" s="20" t="s">
        <v>133</v>
      </c>
      <c r="B165" s="19"/>
      <c r="C165" s="19"/>
      <c r="D165" s="19" t="s">
        <v>134</v>
      </c>
      <c r="E165" s="19"/>
      <c r="F165" s="19"/>
      <c r="G165" s="19"/>
      <c r="H165" s="20"/>
      <c r="I165" s="20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2"/>
      <c r="X165" s="22"/>
      <c r="Y165" s="22"/>
      <c r="Z165" s="21"/>
      <c r="AA165" s="21"/>
      <c r="AB165" s="19"/>
      <c r="AC165" s="19"/>
      <c r="AD165" s="19"/>
      <c r="AE165" s="19"/>
      <c r="AF165" s="19"/>
      <c r="AG165" s="19"/>
      <c r="AH165" s="20" t="s">
        <v>135</v>
      </c>
      <c r="AI165" s="6" t="str">
        <f t="shared" si="18"/>
        <v/>
      </c>
      <c r="AJ165" s="10" t="str">
        <f t="shared" si="19"/>
        <v/>
      </c>
      <c r="AK165" s="10" t="str">
        <f t="shared" si="20"/>
        <v/>
      </c>
      <c r="AL165" s="10" t="str">
        <f t="shared" si="21"/>
        <v/>
      </c>
      <c r="AM165" s="10" t="str">
        <f>IF(AI165="CONFIRMED",SUM(AK$3:AK165),"")</f>
        <v/>
      </c>
      <c r="AN165" s="6" t="str">
        <f t="shared" si="22"/>
        <v/>
      </c>
      <c r="AO165" s="11" t="str">
        <f t="shared" si="23"/>
        <v/>
      </c>
      <c r="AP165" s="11" t="str">
        <f t="shared" si="24"/>
        <v/>
      </c>
      <c r="AQ165" s="6" t="b">
        <f t="shared" si="25"/>
        <v>0</v>
      </c>
      <c r="AR165" s="6" t="b">
        <f t="shared" si="26"/>
        <v>0</v>
      </c>
    </row>
    <row r="166" spans="1:44" ht="23.1" customHeight="1">
      <c r="A166" s="20" t="s">
        <v>133</v>
      </c>
      <c r="B166" s="19"/>
      <c r="C166" s="19"/>
      <c r="D166" s="19" t="s">
        <v>134</v>
      </c>
      <c r="E166" s="19"/>
      <c r="F166" s="19"/>
      <c r="G166" s="19"/>
      <c r="H166" s="20"/>
      <c r="I166" s="20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2"/>
      <c r="X166" s="22"/>
      <c r="Y166" s="22"/>
      <c r="Z166" s="21"/>
      <c r="AA166" s="21"/>
      <c r="AB166" s="19"/>
      <c r="AC166" s="19"/>
      <c r="AD166" s="19"/>
      <c r="AE166" s="19"/>
      <c r="AF166" s="19"/>
      <c r="AG166" s="19"/>
      <c r="AH166" s="20" t="s">
        <v>135</v>
      </c>
      <c r="AI166" s="6" t="str">
        <f t="shared" si="18"/>
        <v/>
      </c>
      <c r="AJ166" s="10" t="str">
        <f t="shared" si="19"/>
        <v/>
      </c>
      <c r="AK166" s="10" t="str">
        <f t="shared" si="20"/>
        <v/>
      </c>
      <c r="AL166" s="10" t="str">
        <f t="shared" si="21"/>
        <v/>
      </c>
      <c r="AM166" s="10" t="str">
        <f>IF(AI166="CONFIRMED",SUM(AK$3:AK166),"")</f>
        <v/>
      </c>
      <c r="AN166" s="6" t="str">
        <f t="shared" si="22"/>
        <v/>
      </c>
      <c r="AO166" s="11" t="str">
        <f t="shared" si="23"/>
        <v/>
      </c>
      <c r="AP166" s="11" t="str">
        <f t="shared" si="24"/>
        <v/>
      </c>
      <c r="AQ166" s="6" t="b">
        <f t="shared" si="25"/>
        <v>0</v>
      </c>
      <c r="AR166" s="6" t="b">
        <f t="shared" si="26"/>
        <v>0</v>
      </c>
    </row>
    <row r="167" spans="1:44" ht="23.1" customHeight="1">
      <c r="A167" s="20" t="s">
        <v>133</v>
      </c>
      <c r="B167" s="19"/>
      <c r="C167" s="19"/>
      <c r="D167" s="19" t="s">
        <v>134</v>
      </c>
      <c r="E167" s="19"/>
      <c r="F167" s="19"/>
      <c r="G167" s="19"/>
      <c r="H167" s="20"/>
      <c r="I167" s="20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2"/>
      <c r="X167" s="22"/>
      <c r="Y167" s="22"/>
      <c r="Z167" s="21"/>
      <c r="AA167" s="21"/>
      <c r="AB167" s="19"/>
      <c r="AC167" s="19"/>
      <c r="AD167" s="19"/>
      <c r="AE167" s="19"/>
      <c r="AF167" s="19"/>
      <c r="AG167" s="19"/>
      <c r="AH167" s="20" t="s">
        <v>135</v>
      </c>
      <c r="AI167" s="6" t="str">
        <f t="shared" si="18"/>
        <v/>
      </c>
      <c r="AJ167" s="10" t="str">
        <f t="shared" si="19"/>
        <v/>
      </c>
      <c r="AK167" s="10" t="str">
        <f t="shared" si="20"/>
        <v/>
      </c>
      <c r="AL167" s="10" t="str">
        <f t="shared" si="21"/>
        <v/>
      </c>
      <c r="AM167" s="10" t="str">
        <f>IF(AI167="CONFIRMED",SUM(AK$3:AK167),"")</f>
        <v/>
      </c>
      <c r="AN167" s="6" t="str">
        <f t="shared" si="22"/>
        <v/>
      </c>
      <c r="AO167" s="11" t="str">
        <f t="shared" si="23"/>
        <v/>
      </c>
      <c r="AP167" s="11" t="str">
        <f t="shared" si="24"/>
        <v/>
      </c>
      <c r="AQ167" s="6" t="b">
        <f t="shared" si="25"/>
        <v>0</v>
      </c>
      <c r="AR167" s="6" t="b">
        <f t="shared" si="26"/>
        <v>0</v>
      </c>
    </row>
    <row r="168" spans="1:44" ht="23.1" customHeight="1">
      <c r="A168" s="20" t="s">
        <v>133</v>
      </c>
      <c r="B168" s="19"/>
      <c r="C168" s="19"/>
      <c r="D168" s="19" t="s">
        <v>134</v>
      </c>
      <c r="E168" s="19"/>
      <c r="F168" s="19"/>
      <c r="G168" s="19"/>
      <c r="H168" s="20"/>
      <c r="I168" s="20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2"/>
      <c r="X168" s="22"/>
      <c r="Y168" s="22"/>
      <c r="Z168" s="21"/>
      <c r="AA168" s="21"/>
      <c r="AB168" s="19"/>
      <c r="AC168" s="19"/>
      <c r="AD168" s="19"/>
      <c r="AE168" s="19"/>
      <c r="AF168" s="19"/>
      <c r="AG168" s="19"/>
      <c r="AH168" s="20" t="s">
        <v>135</v>
      </c>
      <c r="AI168" s="6" t="str">
        <f t="shared" si="18"/>
        <v/>
      </c>
      <c r="AJ168" s="10" t="str">
        <f t="shared" si="19"/>
        <v/>
      </c>
      <c r="AK168" s="10" t="str">
        <f t="shared" si="20"/>
        <v/>
      </c>
      <c r="AL168" s="10" t="str">
        <f t="shared" si="21"/>
        <v/>
      </c>
      <c r="AM168" s="10" t="str">
        <f>IF(AI168="CONFIRMED",SUM(AK$3:AK168),"")</f>
        <v/>
      </c>
      <c r="AN168" s="6" t="str">
        <f t="shared" si="22"/>
        <v/>
      </c>
      <c r="AO168" s="11" t="str">
        <f t="shared" si="23"/>
        <v/>
      </c>
      <c r="AP168" s="11" t="str">
        <f t="shared" si="24"/>
        <v/>
      </c>
      <c r="AQ168" s="6" t="b">
        <f t="shared" si="25"/>
        <v>0</v>
      </c>
      <c r="AR168" s="6" t="b">
        <f t="shared" si="26"/>
        <v>0</v>
      </c>
    </row>
    <row r="169" spans="1:44" ht="23.1" customHeight="1">
      <c r="A169" s="20" t="s">
        <v>133</v>
      </c>
      <c r="B169" s="19"/>
      <c r="C169" s="19"/>
      <c r="D169" s="19" t="s">
        <v>134</v>
      </c>
      <c r="E169" s="19"/>
      <c r="F169" s="19"/>
      <c r="G169" s="19"/>
      <c r="H169" s="20"/>
      <c r="I169" s="20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2"/>
      <c r="X169" s="22"/>
      <c r="Y169" s="22"/>
      <c r="Z169" s="21"/>
      <c r="AA169" s="21"/>
      <c r="AB169" s="19"/>
      <c r="AC169" s="19"/>
      <c r="AD169" s="19"/>
      <c r="AE169" s="19"/>
      <c r="AF169" s="19"/>
      <c r="AG169" s="19"/>
      <c r="AH169" s="20" t="s">
        <v>135</v>
      </c>
      <c r="AI169" s="6" t="str">
        <f t="shared" si="18"/>
        <v/>
      </c>
      <c r="AJ169" s="10" t="str">
        <f t="shared" si="19"/>
        <v/>
      </c>
      <c r="AK169" s="10" t="str">
        <f t="shared" si="20"/>
        <v/>
      </c>
      <c r="AL169" s="10" t="str">
        <f t="shared" si="21"/>
        <v/>
      </c>
      <c r="AM169" s="10" t="str">
        <f>IF(AI169="CONFIRMED",SUM(AK$3:AK169),"")</f>
        <v/>
      </c>
      <c r="AN169" s="6" t="str">
        <f t="shared" si="22"/>
        <v/>
      </c>
      <c r="AO169" s="11" t="str">
        <f t="shared" si="23"/>
        <v/>
      </c>
      <c r="AP169" s="11" t="str">
        <f t="shared" si="24"/>
        <v/>
      </c>
      <c r="AQ169" s="6" t="b">
        <f t="shared" si="25"/>
        <v>0</v>
      </c>
      <c r="AR169" s="6" t="b">
        <f t="shared" si="26"/>
        <v>0</v>
      </c>
    </row>
    <row r="170" spans="1:44" ht="23.1" customHeight="1">
      <c r="A170" s="20" t="s">
        <v>133</v>
      </c>
      <c r="B170" s="19"/>
      <c r="C170" s="19"/>
      <c r="D170" s="19" t="s">
        <v>134</v>
      </c>
      <c r="E170" s="19"/>
      <c r="F170" s="19"/>
      <c r="G170" s="19"/>
      <c r="H170" s="20"/>
      <c r="I170" s="20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2"/>
      <c r="X170" s="22"/>
      <c r="Y170" s="22"/>
      <c r="Z170" s="21"/>
      <c r="AA170" s="21"/>
      <c r="AB170" s="19"/>
      <c r="AC170" s="19"/>
      <c r="AD170" s="19"/>
      <c r="AE170" s="19"/>
      <c r="AF170" s="19"/>
      <c r="AG170" s="19"/>
      <c r="AH170" s="20" t="s">
        <v>135</v>
      </c>
      <c r="AI170" s="6" t="str">
        <f t="shared" si="18"/>
        <v/>
      </c>
      <c r="AJ170" s="10" t="str">
        <f t="shared" si="19"/>
        <v/>
      </c>
      <c r="AK170" s="10" t="str">
        <f t="shared" si="20"/>
        <v/>
      </c>
      <c r="AL170" s="10" t="str">
        <f t="shared" si="21"/>
        <v/>
      </c>
      <c r="AM170" s="10" t="str">
        <f>IF(AI170="CONFIRMED",SUM(AK$3:AK170),"")</f>
        <v/>
      </c>
      <c r="AN170" s="6" t="str">
        <f t="shared" si="22"/>
        <v/>
      </c>
      <c r="AO170" s="11" t="str">
        <f t="shared" si="23"/>
        <v/>
      </c>
      <c r="AP170" s="11" t="str">
        <f t="shared" si="24"/>
        <v/>
      </c>
      <c r="AQ170" s="6" t="b">
        <f t="shared" si="25"/>
        <v>0</v>
      </c>
      <c r="AR170" s="6" t="b">
        <f t="shared" si="26"/>
        <v>0</v>
      </c>
    </row>
    <row r="171" spans="1:44" ht="23.1" customHeight="1">
      <c r="A171" s="20" t="s">
        <v>133</v>
      </c>
      <c r="B171" s="19"/>
      <c r="C171" s="19"/>
      <c r="D171" s="19" t="s">
        <v>134</v>
      </c>
      <c r="E171" s="19"/>
      <c r="F171" s="19"/>
      <c r="G171" s="19"/>
      <c r="H171" s="20"/>
      <c r="I171" s="20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2"/>
      <c r="X171" s="22"/>
      <c r="Y171" s="22"/>
      <c r="Z171" s="21"/>
      <c r="AA171" s="21"/>
      <c r="AB171" s="19"/>
      <c r="AC171" s="19"/>
      <c r="AD171" s="19"/>
      <c r="AE171" s="19"/>
      <c r="AF171" s="19"/>
      <c r="AG171" s="19"/>
      <c r="AH171" s="20" t="s">
        <v>135</v>
      </c>
      <c r="AI171" s="6" t="str">
        <f t="shared" si="18"/>
        <v/>
      </c>
      <c r="AJ171" s="10" t="str">
        <f t="shared" si="19"/>
        <v/>
      </c>
      <c r="AK171" s="10" t="str">
        <f t="shared" si="20"/>
        <v/>
      </c>
      <c r="AL171" s="10" t="str">
        <f t="shared" si="21"/>
        <v/>
      </c>
      <c r="AM171" s="10" t="str">
        <f>IF(AI171="CONFIRMED",SUM(AK$3:AK171),"")</f>
        <v/>
      </c>
      <c r="AN171" s="6" t="str">
        <f t="shared" si="22"/>
        <v/>
      </c>
      <c r="AO171" s="11" t="str">
        <f t="shared" si="23"/>
        <v/>
      </c>
      <c r="AP171" s="11" t="str">
        <f t="shared" si="24"/>
        <v/>
      </c>
      <c r="AQ171" s="6" t="b">
        <f t="shared" si="25"/>
        <v>0</v>
      </c>
      <c r="AR171" s="6" t="b">
        <f t="shared" si="26"/>
        <v>0</v>
      </c>
    </row>
    <row r="172" spans="1:44" ht="23.1" customHeight="1">
      <c r="A172" s="20" t="s">
        <v>133</v>
      </c>
      <c r="B172" s="19"/>
      <c r="C172" s="19"/>
      <c r="D172" s="19" t="s">
        <v>134</v>
      </c>
      <c r="E172" s="19"/>
      <c r="F172" s="19"/>
      <c r="G172" s="19"/>
      <c r="H172" s="20"/>
      <c r="I172" s="20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2"/>
      <c r="X172" s="22"/>
      <c r="Y172" s="22"/>
      <c r="Z172" s="21"/>
      <c r="AA172" s="21"/>
      <c r="AB172" s="19"/>
      <c r="AC172" s="19"/>
      <c r="AD172" s="19"/>
      <c r="AE172" s="19"/>
      <c r="AF172" s="19"/>
      <c r="AG172" s="19"/>
      <c r="AH172" s="20" t="s">
        <v>135</v>
      </c>
      <c r="AI172" s="6" t="str">
        <f t="shared" si="18"/>
        <v/>
      </c>
      <c r="AJ172" s="10" t="str">
        <f t="shared" si="19"/>
        <v/>
      </c>
      <c r="AK172" s="10" t="str">
        <f t="shared" si="20"/>
        <v/>
      </c>
      <c r="AL172" s="10" t="str">
        <f t="shared" si="21"/>
        <v/>
      </c>
      <c r="AM172" s="10" t="str">
        <f>IF(AI172="CONFIRMED",SUM(AK$3:AK172),"")</f>
        <v/>
      </c>
      <c r="AN172" s="6" t="str">
        <f t="shared" si="22"/>
        <v/>
      </c>
      <c r="AO172" s="11" t="str">
        <f t="shared" si="23"/>
        <v/>
      </c>
      <c r="AP172" s="11" t="str">
        <f t="shared" si="24"/>
        <v/>
      </c>
      <c r="AQ172" s="6" t="b">
        <f t="shared" si="25"/>
        <v>0</v>
      </c>
      <c r="AR172" s="6" t="b">
        <f t="shared" si="26"/>
        <v>0</v>
      </c>
    </row>
    <row r="173" spans="1:44" ht="23.1" customHeight="1">
      <c r="A173" s="20" t="s">
        <v>133</v>
      </c>
      <c r="B173" s="19"/>
      <c r="C173" s="19"/>
      <c r="D173" s="19" t="s">
        <v>134</v>
      </c>
      <c r="E173" s="19"/>
      <c r="F173" s="19"/>
      <c r="G173" s="19"/>
      <c r="H173" s="20"/>
      <c r="I173" s="20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2"/>
      <c r="X173" s="22"/>
      <c r="Y173" s="22"/>
      <c r="Z173" s="21"/>
      <c r="AA173" s="21"/>
      <c r="AB173" s="19"/>
      <c r="AC173" s="19"/>
      <c r="AD173" s="19"/>
      <c r="AE173" s="19"/>
      <c r="AF173" s="19"/>
      <c r="AG173" s="19"/>
      <c r="AH173" s="20" t="s">
        <v>135</v>
      </c>
      <c r="AI173" s="6" t="str">
        <f t="shared" si="18"/>
        <v/>
      </c>
      <c r="AJ173" s="10" t="str">
        <f t="shared" si="19"/>
        <v/>
      </c>
      <c r="AK173" s="10" t="str">
        <f t="shared" si="20"/>
        <v/>
      </c>
      <c r="AL173" s="10" t="str">
        <f t="shared" si="21"/>
        <v/>
      </c>
      <c r="AM173" s="10" t="str">
        <f>IF(AI173="CONFIRMED",SUM(AK$3:AK173),"")</f>
        <v/>
      </c>
      <c r="AN173" s="6" t="str">
        <f t="shared" si="22"/>
        <v/>
      </c>
      <c r="AO173" s="11" t="str">
        <f t="shared" si="23"/>
        <v/>
      </c>
      <c r="AP173" s="11" t="str">
        <f t="shared" si="24"/>
        <v/>
      </c>
      <c r="AQ173" s="6" t="b">
        <f t="shared" si="25"/>
        <v>0</v>
      </c>
      <c r="AR173" s="6" t="b">
        <f t="shared" si="26"/>
        <v>0</v>
      </c>
    </row>
    <row r="174" spans="1:44" ht="23.1" customHeight="1">
      <c r="A174" s="20" t="s">
        <v>133</v>
      </c>
      <c r="B174" s="19"/>
      <c r="C174" s="19"/>
      <c r="D174" s="19" t="s">
        <v>134</v>
      </c>
      <c r="E174" s="19"/>
      <c r="F174" s="19"/>
      <c r="G174" s="19"/>
      <c r="H174" s="20"/>
      <c r="I174" s="20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2"/>
      <c r="X174" s="22"/>
      <c r="Y174" s="22"/>
      <c r="Z174" s="21"/>
      <c r="AA174" s="21"/>
      <c r="AB174" s="19"/>
      <c r="AC174" s="19"/>
      <c r="AD174" s="19"/>
      <c r="AE174" s="19"/>
      <c r="AF174" s="19"/>
      <c r="AG174" s="19"/>
      <c r="AH174" s="20" t="s">
        <v>135</v>
      </c>
      <c r="AI174" s="6" t="str">
        <f t="shared" si="18"/>
        <v/>
      </c>
      <c r="AJ174" s="10" t="str">
        <f t="shared" si="19"/>
        <v/>
      </c>
      <c r="AK174" s="10" t="str">
        <f t="shared" si="20"/>
        <v/>
      </c>
      <c r="AL174" s="10" t="str">
        <f t="shared" si="21"/>
        <v/>
      </c>
      <c r="AM174" s="10" t="str">
        <f>IF(AI174="CONFIRMED",SUM(AK$3:AK174),"")</f>
        <v/>
      </c>
      <c r="AN174" s="6" t="str">
        <f t="shared" si="22"/>
        <v/>
      </c>
      <c r="AO174" s="11" t="str">
        <f t="shared" si="23"/>
        <v/>
      </c>
      <c r="AP174" s="11" t="str">
        <f t="shared" si="24"/>
        <v/>
      </c>
      <c r="AQ174" s="6" t="b">
        <f t="shared" si="25"/>
        <v>0</v>
      </c>
      <c r="AR174" s="6" t="b">
        <f t="shared" si="26"/>
        <v>0</v>
      </c>
    </row>
    <row r="175" spans="1:44" ht="23.1" customHeight="1">
      <c r="A175" s="20" t="s">
        <v>133</v>
      </c>
      <c r="B175" s="19"/>
      <c r="C175" s="19"/>
      <c r="D175" s="19" t="s">
        <v>134</v>
      </c>
      <c r="E175" s="19"/>
      <c r="F175" s="19"/>
      <c r="G175" s="19"/>
      <c r="H175" s="20"/>
      <c r="I175" s="20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2"/>
      <c r="X175" s="22"/>
      <c r="Y175" s="22"/>
      <c r="Z175" s="21"/>
      <c r="AA175" s="21"/>
      <c r="AB175" s="19"/>
      <c r="AC175" s="19"/>
      <c r="AD175" s="19"/>
      <c r="AE175" s="19"/>
      <c r="AF175" s="19"/>
      <c r="AG175" s="19"/>
      <c r="AH175" s="20" t="s">
        <v>135</v>
      </c>
      <c r="AI175" s="6" t="str">
        <f t="shared" si="18"/>
        <v/>
      </c>
      <c r="AJ175" s="10" t="str">
        <f t="shared" si="19"/>
        <v/>
      </c>
      <c r="AK175" s="10" t="str">
        <f t="shared" si="20"/>
        <v/>
      </c>
      <c r="AL175" s="10" t="str">
        <f t="shared" si="21"/>
        <v/>
      </c>
      <c r="AM175" s="10" t="str">
        <f>IF(AI175="CONFIRMED",SUM(AK$3:AK175),"")</f>
        <v/>
      </c>
      <c r="AN175" s="6" t="str">
        <f t="shared" si="22"/>
        <v/>
      </c>
      <c r="AO175" s="11" t="str">
        <f t="shared" si="23"/>
        <v/>
      </c>
      <c r="AP175" s="11" t="str">
        <f t="shared" si="24"/>
        <v/>
      </c>
      <c r="AQ175" s="6" t="b">
        <f t="shared" si="25"/>
        <v>0</v>
      </c>
      <c r="AR175" s="6" t="b">
        <f t="shared" si="26"/>
        <v>0</v>
      </c>
    </row>
    <row r="176" spans="1:44" ht="23.1" customHeight="1">
      <c r="A176" s="20" t="s">
        <v>133</v>
      </c>
      <c r="B176" s="19"/>
      <c r="C176" s="19"/>
      <c r="D176" s="19" t="s">
        <v>134</v>
      </c>
      <c r="E176" s="19"/>
      <c r="F176" s="19"/>
      <c r="G176" s="19"/>
      <c r="H176" s="20"/>
      <c r="I176" s="20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2"/>
      <c r="X176" s="22"/>
      <c r="Y176" s="22"/>
      <c r="Z176" s="21"/>
      <c r="AA176" s="21"/>
      <c r="AB176" s="19"/>
      <c r="AC176" s="19"/>
      <c r="AD176" s="19"/>
      <c r="AE176" s="19"/>
      <c r="AF176" s="19"/>
      <c r="AG176" s="19"/>
      <c r="AH176" s="20" t="s">
        <v>135</v>
      </c>
      <c r="AI176" s="6" t="str">
        <f t="shared" si="18"/>
        <v/>
      </c>
      <c r="AJ176" s="10" t="str">
        <f t="shared" si="19"/>
        <v/>
      </c>
      <c r="AK176" s="10" t="str">
        <f t="shared" si="20"/>
        <v/>
      </c>
      <c r="AL176" s="10" t="str">
        <f t="shared" si="21"/>
        <v/>
      </c>
      <c r="AM176" s="10" t="str">
        <f>IF(AI176="CONFIRMED",SUM(AK$3:AK176),"")</f>
        <v/>
      </c>
      <c r="AN176" s="6" t="str">
        <f t="shared" si="22"/>
        <v/>
      </c>
      <c r="AO176" s="11" t="str">
        <f t="shared" si="23"/>
        <v/>
      </c>
      <c r="AP176" s="11" t="str">
        <f t="shared" si="24"/>
        <v/>
      </c>
      <c r="AQ176" s="6" t="b">
        <f t="shared" si="25"/>
        <v>0</v>
      </c>
      <c r="AR176" s="6" t="b">
        <f t="shared" si="26"/>
        <v>0</v>
      </c>
    </row>
    <row r="177" spans="1:44" ht="23.1" customHeight="1">
      <c r="A177" s="20" t="s">
        <v>133</v>
      </c>
      <c r="B177" s="19"/>
      <c r="C177" s="19"/>
      <c r="D177" s="19" t="s">
        <v>134</v>
      </c>
      <c r="E177" s="19"/>
      <c r="F177" s="19"/>
      <c r="G177" s="19"/>
      <c r="H177" s="20"/>
      <c r="I177" s="20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2"/>
      <c r="X177" s="22"/>
      <c r="Y177" s="22"/>
      <c r="Z177" s="21"/>
      <c r="AA177" s="21"/>
      <c r="AB177" s="19"/>
      <c r="AC177" s="19"/>
      <c r="AD177" s="19"/>
      <c r="AE177" s="19"/>
      <c r="AF177" s="19"/>
      <c r="AG177" s="19"/>
      <c r="AH177" s="20" t="s">
        <v>135</v>
      </c>
      <c r="AI177" s="6" t="str">
        <f t="shared" si="18"/>
        <v/>
      </c>
      <c r="AJ177" s="10" t="str">
        <f t="shared" si="19"/>
        <v/>
      </c>
      <c r="AK177" s="10" t="str">
        <f t="shared" si="20"/>
        <v/>
      </c>
      <c r="AL177" s="10" t="str">
        <f t="shared" si="21"/>
        <v/>
      </c>
      <c r="AM177" s="10" t="str">
        <f>IF(AI177="CONFIRMED",SUM(AK$3:AK177),"")</f>
        <v/>
      </c>
      <c r="AN177" s="6" t="str">
        <f t="shared" si="22"/>
        <v/>
      </c>
      <c r="AO177" s="11" t="str">
        <f t="shared" si="23"/>
        <v/>
      </c>
      <c r="AP177" s="11" t="str">
        <f t="shared" si="24"/>
        <v/>
      </c>
      <c r="AQ177" s="6" t="b">
        <f t="shared" si="25"/>
        <v>0</v>
      </c>
      <c r="AR177" s="6" t="b">
        <f t="shared" si="26"/>
        <v>0</v>
      </c>
    </row>
    <row r="178" spans="1:44" ht="23.1" customHeight="1">
      <c r="A178" s="20" t="s">
        <v>133</v>
      </c>
      <c r="B178" s="19"/>
      <c r="C178" s="19"/>
      <c r="D178" s="19" t="s">
        <v>134</v>
      </c>
      <c r="E178" s="19"/>
      <c r="F178" s="19"/>
      <c r="G178" s="19"/>
      <c r="H178" s="20"/>
      <c r="I178" s="20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2"/>
      <c r="X178" s="22"/>
      <c r="Y178" s="22"/>
      <c r="Z178" s="21"/>
      <c r="AA178" s="21"/>
      <c r="AB178" s="19"/>
      <c r="AC178" s="19"/>
      <c r="AD178" s="19"/>
      <c r="AE178" s="19"/>
      <c r="AF178" s="19"/>
      <c r="AG178" s="19"/>
      <c r="AH178" s="20" t="s">
        <v>135</v>
      </c>
      <c r="AI178" s="6" t="str">
        <f t="shared" si="18"/>
        <v/>
      </c>
      <c r="AJ178" s="10" t="str">
        <f t="shared" si="19"/>
        <v/>
      </c>
      <c r="AK178" s="10" t="str">
        <f t="shared" si="20"/>
        <v/>
      </c>
      <c r="AL178" s="10" t="str">
        <f t="shared" si="21"/>
        <v/>
      </c>
      <c r="AM178" s="10" t="str">
        <f>IF(AI178="CONFIRMED",SUM(AK$3:AK178),"")</f>
        <v/>
      </c>
      <c r="AN178" s="6" t="str">
        <f t="shared" si="22"/>
        <v/>
      </c>
      <c r="AO178" s="11" t="str">
        <f t="shared" si="23"/>
        <v/>
      </c>
      <c r="AP178" s="11" t="str">
        <f t="shared" si="24"/>
        <v/>
      </c>
      <c r="AQ178" s="6" t="b">
        <f t="shared" si="25"/>
        <v>0</v>
      </c>
      <c r="AR178" s="6" t="b">
        <f t="shared" si="26"/>
        <v>0</v>
      </c>
    </row>
    <row r="179" spans="1:44" ht="23.1" customHeight="1">
      <c r="A179" s="20" t="s">
        <v>133</v>
      </c>
      <c r="B179" s="19"/>
      <c r="C179" s="19"/>
      <c r="D179" s="19" t="s">
        <v>134</v>
      </c>
      <c r="E179" s="19"/>
      <c r="F179" s="19"/>
      <c r="G179" s="19"/>
      <c r="H179" s="20"/>
      <c r="I179" s="20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2"/>
      <c r="X179" s="22"/>
      <c r="Y179" s="22"/>
      <c r="Z179" s="21"/>
      <c r="AA179" s="21"/>
      <c r="AB179" s="19"/>
      <c r="AC179" s="19"/>
      <c r="AD179" s="19"/>
      <c r="AE179" s="19"/>
      <c r="AF179" s="19"/>
      <c r="AG179" s="19"/>
      <c r="AH179" s="20" t="s">
        <v>135</v>
      </c>
      <c r="AI179" s="6" t="str">
        <f t="shared" si="18"/>
        <v/>
      </c>
      <c r="AJ179" s="10" t="str">
        <f t="shared" si="19"/>
        <v/>
      </c>
      <c r="AK179" s="10" t="str">
        <f t="shared" si="20"/>
        <v/>
      </c>
      <c r="AL179" s="10" t="str">
        <f t="shared" si="21"/>
        <v/>
      </c>
      <c r="AM179" s="10" t="str">
        <f>IF(AI179="CONFIRMED",SUM(AK$3:AK179),"")</f>
        <v/>
      </c>
      <c r="AN179" s="6" t="str">
        <f t="shared" si="22"/>
        <v/>
      </c>
      <c r="AO179" s="11" t="str">
        <f t="shared" si="23"/>
        <v/>
      </c>
      <c r="AP179" s="11" t="str">
        <f t="shared" si="24"/>
        <v/>
      </c>
      <c r="AQ179" s="6" t="b">
        <f t="shared" si="25"/>
        <v>0</v>
      </c>
      <c r="AR179" s="6" t="b">
        <f t="shared" si="26"/>
        <v>0</v>
      </c>
    </row>
    <row r="180" spans="1:44" ht="23.1" customHeight="1">
      <c r="A180" s="20" t="s">
        <v>133</v>
      </c>
      <c r="B180" s="19"/>
      <c r="C180" s="19"/>
      <c r="D180" s="19" t="s">
        <v>134</v>
      </c>
      <c r="E180" s="19"/>
      <c r="F180" s="19"/>
      <c r="G180" s="19"/>
      <c r="H180" s="20"/>
      <c r="I180" s="20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2"/>
      <c r="X180" s="22"/>
      <c r="Y180" s="22"/>
      <c r="Z180" s="21"/>
      <c r="AA180" s="21"/>
      <c r="AB180" s="19"/>
      <c r="AC180" s="19"/>
      <c r="AD180" s="19"/>
      <c r="AE180" s="19"/>
      <c r="AF180" s="19"/>
      <c r="AG180" s="19"/>
      <c r="AH180" s="20" t="s">
        <v>135</v>
      </c>
      <c r="AI180" s="6" t="str">
        <f t="shared" si="18"/>
        <v/>
      </c>
      <c r="AJ180" s="10" t="str">
        <f t="shared" si="19"/>
        <v/>
      </c>
      <c r="AK180" s="10" t="str">
        <f t="shared" si="20"/>
        <v/>
      </c>
      <c r="AL180" s="10" t="str">
        <f t="shared" si="21"/>
        <v/>
      </c>
      <c r="AM180" s="10" t="str">
        <f>IF(AI180="CONFIRMED",SUM(AK$3:AK180),"")</f>
        <v/>
      </c>
      <c r="AN180" s="6" t="str">
        <f t="shared" si="22"/>
        <v/>
      </c>
      <c r="AO180" s="11" t="str">
        <f t="shared" si="23"/>
        <v/>
      </c>
      <c r="AP180" s="11" t="str">
        <f t="shared" si="24"/>
        <v/>
      </c>
      <c r="AQ180" s="6" t="b">
        <f t="shared" si="25"/>
        <v>0</v>
      </c>
      <c r="AR180" s="6" t="b">
        <f t="shared" si="26"/>
        <v>0</v>
      </c>
    </row>
    <row r="181" spans="1:44" ht="23.1" customHeight="1">
      <c r="A181" s="20" t="s">
        <v>133</v>
      </c>
      <c r="B181" s="19"/>
      <c r="C181" s="19"/>
      <c r="D181" s="19" t="s">
        <v>134</v>
      </c>
      <c r="E181" s="19"/>
      <c r="F181" s="19"/>
      <c r="G181" s="19"/>
      <c r="H181" s="20"/>
      <c r="I181" s="20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2"/>
      <c r="X181" s="22"/>
      <c r="Y181" s="22"/>
      <c r="Z181" s="21"/>
      <c r="AA181" s="21"/>
      <c r="AB181" s="19"/>
      <c r="AC181" s="19"/>
      <c r="AD181" s="19"/>
      <c r="AE181" s="19"/>
      <c r="AF181" s="19"/>
      <c r="AG181" s="19"/>
      <c r="AH181" s="20" t="s">
        <v>135</v>
      </c>
      <c r="AI181" s="6" t="str">
        <f t="shared" si="18"/>
        <v/>
      </c>
      <c r="AJ181" s="10" t="str">
        <f t="shared" si="19"/>
        <v/>
      </c>
      <c r="AK181" s="10" t="str">
        <f t="shared" si="20"/>
        <v/>
      </c>
      <c r="AL181" s="10" t="str">
        <f t="shared" si="21"/>
        <v/>
      </c>
      <c r="AM181" s="10" t="str">
        <f>IF(AI181="CONFIRMED",SUM(AK$3:AK181),"")</f>
        <v/>
      </c>
      <c r="AN181" s="6" t="str">
        <f t="shared" si="22"/>
        <v/>
      </c>
      <c r="AO181" s="11" t="str">
        <f t="shared" si="23"/>
        <v/>
      </c>
      <c r="AP181" s="11" t="str">
        <f t="shared" si="24"/>
        <v/>
      </c>
      <c r="AQ181" s="6" t="b">
        <f t="shared" si="25"/>
        <v>0</v>
      </c>
      <c r="AR181" s="6" t="b">
        <f t="shared" si="26"/>
        <v>0</v>
      </c>
    </row>
    <row r="182" spans="1:44" ht="23.1" customHeight="1">
      <c r="A182" s="20" t="s">
        <v>133</v>
      </c>
      <c r="B182" s="19"/>
      <c r="C182" s="19"/>
      <c r="D182" s="19" t="s">
        <v>134</v>
      </c>
      <c r="E182" s="19"/>
      <c r="F182" s="19"/>
      <c r="G182" s="19"/>
      <c r="H182" s="20"/>
      <c r="I182" s="20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2"/>
      <c r="X182" s="22"/>
      <c r="Y182" s="22"/>
      <c r="Z182" s="21"/>
      <c r="AA182" s="21"/>
      <c r="AB182" s="19"/>
      <c r="AC182" s="19"/>
      <c r="AD182" s="19"/>
      <c r="AE182" s="19"/>
      <c r="AF182" s="19"/>
      <c r="AG182" s="19"/>
      <c r="AH182" s="20" t="s">
        <v>135</v>
      </c>
      <c r="AI182" s="6" t="str">
        <f t="shared" si="18"/>
        <v/>
      </c>
      <c r="AJ182" s="10" t="str">
        <f t="shared" si="19"/>
        <v/>
      </c>
      <c r="AK182" s="10" t="str">
        <f t="shared" si="20"/>
        <v/>
      </c>
      <c r="AL182" s="10" t="str">
        <f t="shared" si="21"/>
        <v/>
      </c>
      <c r="AM182" s="10" t="str">
        <f>IF(AI182="CONFIRMED",SUM(AK$3:AK182),"")</f>
        <v/>
      </c>
      <c r="AN182" s="6" t="str">
        <f t="shared" si="22"/>
        <v/>
      </c>
      <c r="AO182" s="11" t="str">
        <f t="shared" si="23"/>
        <v/>
      </c>
      <c r="AP182" s="11" t="str">
        <f t="shared" si="24"/>
        <v/>
      </c>
      <c r="AQ182" s="6" t="b">
        <f t="shared" si="25"/>
        <v>0</v>
      </c>
      <c r="AR182" s="6" t="b">
        <f t="shared" si="26"/>
        <v>0</v>
      </c>
    </row>
    <row r="183" spans="1:44" ht="23.1" customHeight="1">
      <c r="A183" s="20" t="s">
        <v>133</v>
      </c>
      <c r="B183" s="19"/>
      <c r="C183" s="19"/>
      <c r="D183" s="19" t="s">
        <v>134</v>
      </c>
      <c r="E183" s="19"/>
      <c r="F183" s="19"/>
      <c r="G183" s="19"/>
      <c r="H183" s="20"/>
      <c r="I183" s="20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2"/>
      <c r="X183" s="22"/>
      <c r="Y183" s="22"/>
      <c r="Z183" s="21"/>
      <c r="AA183" s="21"/>
      <c r="AB183" s="19"/>
      <c r="AC183" s="19"/>
      <c r="AD183" s="19"/>
      <c r="AE183" s="19"/>
      <c r="AF183" s="19"/>
      <c r="AG183" s="19"/>
      <c r="AH183" s="20" t="s">
        <v>135</v>
      </c>
      <c r="AI183" s="6" t="str">
        <f t="shared" si="18"/>
        <v/>
      </c>
      <c r="AJ183" s="10" t="str">
        <f t="shared" si="19"/>
        <v/>
      </c>
      <c r="AK183" s="10" t="str">
        <f t="shared" si="20"/>
        <v/>
      </c>
      <c r="AL183" s="10" t="str">
        <f t="shared" si="21"/>
        <v/>
      </c>
      <c r="AM183" s="10" t="str">
        <f>IF(AI183="CONFIRMED",SUM(AK$3:AK183),"")</f>
        <v/>
      </c>
      <c r="AN183" s="6" t="str">
        <f t="shared" si="22"/>
        <v/>
      </c>
      <c r="AO183" s="11" t="str">
        <f t="shared" si="23"/>
        <v/>
      </c>
      <c r="AP183" s="11" t="str">
        <f t="shared" si="24"/>
        <v/>
      </c>
      <c r="AQ183" s="6" t="b">
        <f t="shared" si="25"/>
        <v>0</v>
      </c>
      <c r="AR183" s="6" t="b">
        <f t="shared" si="26"/>
        <v>0</v>
      </c>
    </row>
    <row r="184" spans="1:44" ht="23.1" customHeight="1">
      <c r="A184" s="20" t="s">
        <v>133</v>
      </c>
      <c r="B184" s="19"/>
      <c r="C184" s="19"/>
      <c r="D184" s="19" t="s">
        <v>134</v>
      </c>
      <c r="E184" s="19"/>
      <c r="F184" s="19"/>
      <c r="G184" s="19"/>
      <c r="H184" s="20"/>
      <c r="I184" s="20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2"/>
      <c r="X184" s="22"/>
      <c r="Y184" s="22"/>
      <c r="Z184" s="21"/>
      <c r="AA184" s="21"/>
      <c r="AB184" s="19"/>
      <c r="AC184" s="19"/>
      <c r="AD184" s="19"/>
      <c r="AE184" s="19"/>
      <c r="AF184" s="19"/>
      <c r="AG184" s="19"/>
      <c r="AH184" s="20" t="s">
        <v>135</v>
      </c>
      <c r="AI184" s="6" t="str">
        <f t="shared" si="18"/>
        <v/>
      </c>
      <c r="AJ184" s="10" t="str">
        <f t="shared" si="19"/>
        <v/>
      </c>
      <c r="AK184" s="10" t="str">
        <f t="shared" si="20"/>
        <v/>
      </c>
      <c r="AL184" s="10" t="str">
        <f t="shared" si="21"/>
        <v/>
      </c>
      <c r="AM184" s="10" t="str">
        <f>IF(AI184="CONFIRMED",SUM(AK$3:AK184),"")</f>
        <v/>
      </c>
      <c r="AN184" s="6" t="str">
        <f t="shared" si="22"/>
        <v/>
      </c>
      <c r="AO184" s="11" t="str">
        <f t="shared" si="23"/>
        <v/>
      </c>
      <c r="AP184" s="11" t="str">
        <f t="shared" si="24"/>
        <v/>
      </c>
      <c r="AQ184" s="6" t="b">
        <f t="shared" si="25"/>
        <v>0</v>
      </c>
      <c r="AR184" s="6" t="b">
        <f t="shared" si="26"/>
        <v>0</v>
      </c>
    </row>
    <row r="185" spans="1:44" ht="23.1" customHeight="1">
      <c r="A185" s="20" t="s">
        <v>133</v>
      </c>
      <c r="B185" s="19"/>
      <c r="C185" s="19"/>
      <c r="D185" s="19" t="s">
        <v>134</v>
      </c>
      <c r="E185" s="19"/>
      <c r="F185" s="19"/>
      <c r="G185" s="19"/>
      <c r="H185" s="20"/>
      <c r="I185" s="20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2"/>
      <c r="X185" s="22"/>
      <c r="Y185" s="22"/>
      <c r="Z185" s="21"/>
      <c r="AA185" s="21"/>
      <c r="AB185" s="19"/>
      <c r="AC185" s="19"/>
      <c r="AD185" s="19"/>
      <c r="AE185" s="19"/>
      <c r="AF185" s="19"/>
      <c r="AG185" s="19"/>
      <c r="AH185" s="20" t="s">
        <v>135</v>
      </c>
      <c r="AI185" s="6" t="str">
        <f t="shared" si="18"/>
        <v/>
      </c>
      <c r="AJ185" s="10" t="str">
        <f t="shared" si="19"/>
        <v/>
      </c>
      <c r="AK185" s="10" t="str">
        <f t="shared" si="20"/>
        <v/>
      </c>
      <c r="AL185" s="10" t="str">
        <f t="shared" si="21"/>
        <v/>
      </c>
      <c r="AM185" s="10" t="str">
        <f>IF(AI185="CONFIRMED",SUM(AK$3:AK185),"")</f>
        <v/>
      </c>
      <c r="AN185" s="6" t="str">
        <f t="shared" si="22"/>
        <v/>
      </c>
      <c r="AO185" s="11" t="str">
        <f t="shared" si="23"/>
        <v/>
      </c>
      <c r="AP185" s="11" t="str">
        <f t="shared" si="24"/>
        <v/>
      </c>
      <c r="AQ185" s="6" t="b">
        <f t="shared" si="25"/>
        <v>0</v>
      </c>
      <c r="AR185" s="6" t="b">
        <f t="shared" si="26"/>
        <v>0</v>
      </c>
    </row>
    <row r="186" spans="1:44" ht="23.1" customHeight="1">
      <c r="A186" s="20" t="s">
        <v>133</v>
      </c>
      <c r="B186" s="19"/>
      <c r="C186" s="19"/>
      <c r="D186" s="19" t="s">
        <v>134</v>
      </c>
      <c r="E186" s="19"/>
      <c r="F186" s="19"/>
      <c r="G186" s="19"/>
      <c r="H186" s="20"/>
      <c r="I186" s="20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2"/>
      <c r="X186" s="22"/>
      <c r="Y186" s="22"/>
      <c r="Z186" s="21"/>
      <c r="AA186" s="21"/>
      <c r="AB186" s="19"/>
      <c r="AC186" s="19"/>
      <c r="AD186" s="19"/>
      <c r="AE186" s="19"/>
      <c r="AF186" s="19"/>
      <c r="AG186" s="19"/>
      <c r="AH186" s="20" t="s">
        <v>135</v>
      </c>
      <c r="AI186" s="6" t="str">
        <f t="shared" si="18"/>
        <v/>
      </c>
      <c r="AJ186" s="10" t="str">
        <f t="shared" si="19"/>
        <v/>
      </c>
      <c r="AK186" s="10" t="str">
        <f t="shared" si="20"/>
        <v/>
      </c>
      <c r="AL186" s="10" t="str">
        <f t="shared" si="21"/>
        <v/>
      </c>
      <c r="AM186" s="10" t="str">
        <f>IF(AI186="CONFIRMED",SUM(AK$3:AK186),"")</f>
        <v/>
      </c>
      <c r="AN186" s="6" t="str">
        <f t="shared" si="22"/>
        <v/>
      </c>
      <c r="AO186" s="11" t="str">
        <f t="shared" si="23"/>
        <v/>
      </c>
      <c r="AP186" s="11" t="str">
        <f t="shared" si="24"/>
        <v/>
      </c>
      <c r="AQ186" s="6" t="b">
        <f t="shared" si="25"/>
        <v>0</v>
      </c>
      <c r="AR186" s="6" t="b">
        <f t="shared" si="26"/>
        <v>0</v>
      </c>
    </row>
    <row r="187" spans="1:44" ht="23.1" customHeight="1">
      <c r="A187" s="20" t="s">
        <v>133</v>
      </c>
      <c r="B187" s="19"/>
      <c r="C187" s="19"/>
      <c r="D187" s="19" t="s">
        <v>134</v>
      </c>
      <c r="E187" s="19"/>
      <c r="F187" s="19"/>
      <c r="G187" s="19"/>
      <c r="H187" s="20"/>
      <c r="I187" s="20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2"/>
      <c r="X187" s="22"/>
      <c r="Y187" s="22"/>
      <c r="Z187" s="21"/>
      <c r="AA187" s="21"/>
      <c r="AB187" s="19"/>
      <c r="AC187" s="19"/>
      <c r="AD187" s="19"/>
      <c r="AE187" s="19"/>
      <c r="AF187" s="19"/>
      <c r="AG187" s="19"/>
      <c r="AH187" s="20" t="s">
        <v>135</v>
      </c>
      <c r="AI187" s="6" t="str">
        <f t="shared" si="18"/>
        <v/>
      </c>
      <c r="AJ187" s="10" t="str">
        <f t="shared" si="19"/>
        <v/>
      </c>
      <c r="AK187" s="10" t="str">
        <f t="shared" si="20"/>
        <v/>
      </c>
      <c r="AL187" s="10" t="str">
        <f t="shared" si="21"/>
        <v/>
      </c>
      <c r="AM187" s="10" t="str">
        <f>IF(AI187="CONFIRMED",SUM(AK$3:AK187),"")</f>
        <v/>
      </c>
      <c r="AN187" s="6" t="str">
        <f t="shared" si="22"/>
        <v/>
      </c>
      <c r="AO187" s="11" t="str">
        <f t="shared" si="23"/>
        <v/>
      </c>
      <c r="AP187" s="11" t="str">
        <f t="shared" si="24"/>
        <v/>
      </c>
      <c r="AQ187" s="6" t="b">
        <f t="shared" si="25"/>
        <v>0</v>
      </c>
      <c r="AR187" s="6" t="b">
        <f t="shared" si="26"/>
        <v>0</v>
      </c>
    </row>
    <row r="188" spans="1:44" ht="23.1" customHeight="1">
      <c r="A188" s="20" t="s">
        <v>133</v>
      </c>
      <c r="B188" s="19"/>
      <c r="C188" s="19"/>
      <c r="D188" s="19" t="s">
        <v>134</v>
      </c>
      <c r="E188" s="19"/>
      <c r="F188" s="19"/>
      <c r="G188" s="19"/>
      <c r="H188" s="20"/>
      <c r="I188" s="20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2"/>
      <c r="X188" s="22"/>
      <c r="Y188" s="22"/>
      <c r="Z188" s="21"/>
      <c r="AA188" s="21"/>
      <c r="AB188" s="19"/>
      <c r="AC188" s="19"/>
      <c r="AD188" s="19"/>
      <c r="AE188" s="19"/>
      <c r="AF188" s="19"/>
      <c r="AG188" s="19"/>
      <c r="AH188" s="20" t="s">
        <v>135</v>
      </c>
      <c r="AI188" s="6" t="str">
        <f t="shared" si="18"/>
        <v/>
      </c>
      <c r="AJ188" s="10" t="str">
        <f t="shared" si="19"/>
        <v/>
      </c>
      <c r="AK188" s="10" t="str">
        <f t="shared" si="20"/>
        <v/>
      </c>
      <c r="AL188" s="10" t="str">
        <f t="shared" si="21"/>
        <v/>
      </c>
      <c r="AM188" s="10" t="str">
        <f>IF(AI188="CONFIRMED",SUM(AK$3:AK188),"")</f>
        <v/>
      </c>
      <c r="AN188" s="6" t="str">
        <f t="shared" si="22"/>
        <v/>
      </c>
      <c r="AO188" s="11" t="str">
        <f t="shared" si="23"/>
        <v/>
      </c>
      <c r="AP188" s="11" t="str">
        <f t="shared" si="24"/>
        <v/>
      </c>
      <c r="AQ188" s="6" t="b">
        <f t="shared" si="25"/>
        <v>0</v>
      </c>
      <c r="AR188" s="6" t="b">
        <f t="shared" si="26"/>
        <v>0</v>
      </c>
    </row>
    <row r="189" spans="1:44" ht="23.1" customHeight="1">
      <c r="A189" s="20" t="s">
        <v>133</v>
      </c>
      <c r="B189" s="19"/>
      <c r="C189" s="19"/>
      <c r="D189" s="19" t="s">
        <v>134</v>
      </c>
      <c r="E189" s="19"/>
      <c r="F189" s="19"/>
      <c r="G189" s="19"/>
      <c r="H189" s="20"/>
      <c r="I189" s="20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2"/>
      <c r="X189" s="22"/>
      <c r="Y189" s="22"/>
      <c r="Z189" s="21"/>
      <c r="AA189" s="21"/>
      <c r="AB189" s="19"/>
      <c r="AC189" s="19"/>
      <c r="AD189" s="19"/>
      <c r="AE189" s="19"/>
      <c r="AF189" s="19"/>
      <c r="AG189" s="19"/>
      <c r="AH189" s="20" t="s">
        <v>135</v>
      </c>
      <c r="AI189" s="6" t="str">
        <f t="shared" si="18"/>
        <v/>
      </c>
      <c r="AJ189" s="10" t="str">
        <f t="shared" si="19"/>
        <v/>
      </c>
      <c r="AK189" s="10" t="str">
        <f t="shared" si="20"/>
        <v/>
      </c>
      <c r="AL189" s="10" t="str">
        <f t="shared" si="21"/>
        <v/>
      </c>
      <c r="AM189" s="10" t="str">
        <f>IF(AI189="CONFIRMED",SUM(AK$3:AK189),"")</f>
        <v/>
      </c>
      <c r="AN189" s="6" t="str">
        <f t="shared" si="22"/>
        <v/>
      </c>
      <c r="AO189" s="11" t="str">
        <f t="shared" si="23"/>
        <v/>
      </c>
      <c r="AP189" s="11" t="str">
        <f t="shared" si="24"/>
        <v/>
      </c>
      <c r="AQ189" s="6" t="b">
        <f t="shared" si="25"/>
        <v>0</v>
      </c>
      <c r="AR189" s="6" t="b">
        <f t="shared" si="26"/>
        <v>0</v>
      </c>
    </row>
    <row r="190" spans="1:44" ht="23.1" customHeight="1">
      <c r="A190" s="20" t="s">
        <v>133</v>
      </c>
      <c r="B190" s="19"/>
      <c r="C190" s="19"/>
      <c r="D190" s="19" t="s">
        <v>134</v>
      </c>
      <c r="E190" s="19"/>
      <c r="F190" s="19"/>
      <c r="G190" s="19"/>
      <c r="H190" s="20"/>
      <c r="I190" s="20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2"/>
      <c r="X190" s="22"/>
      <c r="Y190" s="22"/>
      <c r="Z190" s="21"/>
      <c r="AA190" s="21"/>
      <c r="AB190" s="19"/>
      <c r="AC190" s="19"/>
      <c r="AD190" s="19"/>
      <c r="AE190" s="19"/>
      <c r="AF190" s="19"/>
      <c r="AG190" s="19"/>
      <c r="AH190" s="20" t="s">
        <v>135</v>
      </c>
      <c r="AI190" s="6" t="str">
        <f t="shared" si="18"/>
        <v/>
      </c>
      <c r="AJ190" s="10" t="str">
        <f t="shared" si="19"/>
        <v/>
      </c>
      <c r="AK190" s="10" t="str">
        <f t="shared" si="20"/>
        <v/>
      </c>
      <c r="AL190" s="10" t="str">
        <f t="shared" si="21"/>
        <v/>
      </c>
      <c r="AM190" s="10" t="str">
        <f>IF(AI190="CONFIRMED",SUM(AK$3:AK190),"")</f>
        <v/>
      </c>
      <c r="AN190" s="6" t="str">
        <f t="shared" si="22"/>
        <v/>
      </c>
      <c r="AO190" s="11" t="str">
        <f t="shared" si="23"/>
        <v/>
      </c>
      <c r="AP190" s="11" t="str">
        <f t="shared" si="24"/>
        <v/>
      </c>
      <c r="AQ190" s="6" t="b">
        <f t="shared" si="25"/>
        <v>0</v>
      </c>
      <c r="AR190" s="6" t="b">
        <f t="shared" si="26"/>
        <v>0</v>
      </c>
    </row>
    <row r="191" spans="1:44" ht="23.1" customHeight="1">
      <c r="A191" s="20" t="s">
        <v>133</v>
      </c>
      <c r="B191" s="19"/>
      <c r="C191" s="19"/>
      <c r="D191" s="19" t="s">
        <v>134</v>
      </c>
      <c r="E191" s="19"/>
      <c r="F191" s="19"/>
      <c r="G191" s="19"/>
      <c r="H191" s="20"/>
      <c r="I191" s="20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2"/>
      <c r="X191" s="22"/>
      <c r="Y191" s="22"/>
      <c r="Z191" s="21"/>
      <c r="AA191" s="21"/>
      <c r="AB191" s="19"/>
      <c r="AC191" s="19"/>
      <c r="AD191" s="19"/>
      <c r="AE191" s="19"/>
      <c r="AF191" s="19"/>
      <c r="AG191" s="19"/>
      <c r="AH191" s="20" t="s">
        <v>135</v>
      </c>
      <c r="AI191" s="6" t="str">
        <f t="shared" si="18"/>
        <v/>
      </c>
      <c r="AJ191" s="10" t="str">
        <f t="shared" si="19"/>
        <v/>
      </c>
      <c r="AK191" s="10" t="str">
        <f t="shared" si="20"/>
        <v/>
      </c>
      <c r="AL191" s="10" t="str">
        <f t="shared" si="21"/>
        <v/>
      </c>
      <c r="AM191" s="10" t="str">
        <f>IF(AI191="CONFIRMED",SUM(AK$3:AK191),"")</f>
        <v/>
      </c>
      <c r="AN191" s="6" t="str">
        <f t="shared" si="22"/>
        <v/>
      </c>
      <c r="AO191" s="11" t="str">
        <f t="shared" si="23"/>
        <v/>
      </c>
      <c r="AP191" s="11" t="str">
        <f t="shared" si="24"/>
        <v/>
      </c>
      <c r="AQ191" s="6" t="b">
        <f t="shared" si="25"/>
        <v>0</v>
      </c>
      <c r="AR191" s="6" t="b">
        <f t="shared" si="26"/>
        <v>0</v>
      </c>
    </row>
    <row r="192" spans="1:44" ht="23.1" customHeight="1">
      <c r="A192" s="20" t="s">
        <v>133</v>
      </c>
      <c r="B192" s="19"/>
      <c r="C192" s="19"/>
      <c r="D192" s="19" t="s">
        <v>134</v>
      </c>
      <c r="E192" s="19"/>
      <c r="F192" s="19"/>
      <c r="G192" s="19"/>
      <c r="H192" s="20"/>
      <c r="I192" s="20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2"/>
      <c r="X192" s="22"/>
      <c r="Y192" s="22"/>
      <c r="Z192" s="21"/>
      <c r="AA192" s="21"/>
      <c r="AB192" s="19"/>
      <c r="AC192" s="19"/>
      <c r="AD192" s="19"/>
      <c r="AE192" s="19"/>
      <c r="AF192" s="19"/>
      <c r="AG192" s="19"/>
      <c r="AH192" s="20" t="s">
        <v>135</v>
      </c>
      <c r="AI192" s="6" t="str">
        <f t="shared" si="18"/>
        <v/>
      </c>
      <c r="AJ192" s="10" t="str">
        <f t="shared" si="19"/>
        <v/>
      </c>
      <c r="AK192" s="10" t="str">
        <f t="shared" si="20"/>
        <v/>
      </c>
      <c r="AL192" s="10" t="str">
        <f t="shared" si="21"/>
        <v/>
      </c>
      <c r="AM192" s="10" t="str">
        <f>IF(AI192="CONFIRMED",SUM(AK$3:AK192),"")</f>
        <v/>
      </c>
      <c r="AN192" s="6" t="str">
        <f t="shared" si="22"/>
        <v/>
      </c>
      <c r="AO192" s="11" t="str">
        <f t="shared" si="23"/>
        <v/>
      </c>
      <c r="AP192" s="11" t="str">
        <f t="shared" si="24"/>
        <v/>
      </c>
      <c r="AQ192" s="6" t="b">
        <f t="shared" si="25"/>
        <v>0</v>
      </c>
      <c r="AR192" s="6" t="b">
        <f t="shared" si="26"/>
        <v>0</v>
      </c>
    </row>
    <row r="193" spans="1:44" ht="23.1" customHeight="1">
      <c r="A193" s="20" t="s">
        <v>133</v>
      </c>
      <c r="B193" s="19"/>
      <c r="C193" s="19"/>
      <c r="D193" s="19" t="s">
        <v>134</v>
      </c>
      <c r="E193" s="19"/>
      <c r="F193" s="19"/>
      <c r="G193" s="19"/>
      <c r="H193" s="20"/>
      <c r="I193" s="20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2"/>
      <c r="X193" s="22"/>
      <c r="Y193" s="22"/>
      <c r="Z193" s="21"/>
      <c r="AA193" s="21"/>
      <c r="AB193" s="19"/>
      <c r="AC193" s="19"/>
      <c r="AD193" s="19"/>
      <c r="AE193" s="19"/>
      <c r="AF193" s="19"/>
      <c r="AG193" s="19"/>
      <c r="AH193" s="20" t="s">
        <v>135</v>
      </c>
      <c r="AI193" s="6" t="str">
        <f t="shared" si="18"/>
        <v/>
      </c>
      <c r="AJ193" s="10" t="str">
        <f t="shared" si="19"/>
        <v/>
      </c>
      <c r="AK193" s="10" t="str">
        <f t="shared" si="20"/>
        <v/>
      </c>
      <c r="AL193" s="10" t="str">
        <f t="shared" si="21"/>
        <v/>
      </c>
      <c r="AM193" s="10" t="str">
        <f>IF(AI193="CONFIRMED",SUM(AK$3:AK193),"")</f>
        <v/>
      </c>
      <c r="AN193" s="6" t="str">
        <f t="shared" si="22"/>
        <v/>
      </c>
      <c r="AO193" s="11" t="str">
        <f t="shared" si="23"/>
        <v/>
      </c>
      <c r="AP193" s="11" t="str">
        <f t="shared" si="24"/>
        <v/>
      </c>
      <c r="AQ193" s="6" t="b">
        <f t="shared" si="25"/>
        <v>0</v>
      </c>
      <c r="AR193" s="6" t="b">
        <f t="shared" si="26"/>
        <v>0</v>
      </c>
    </row>
    <row r="194" spans="1:44" ht="23.1" customHeight="1">
      <c r="A194" s="20" t="s">
        <v>133</v>
      </c>
      <c r="B194" s="19"/>
      <c r="C194" s="19"/>
      <c r="D194" s="19" t="s">
        <v>134</v>
      </c>
      <c r="E194" s="19"/>
      <c r="F194" s="19"/>
      <c r="G194" s="19"/>
      <c r="H194" s="20"/>
      <c r="I194" s="20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2"/>
      <c r="X194" s="22"/>
      <c r="Y194" s="22"/>
      <c r="Z194" s="21"/>
      <c r="AA194" s="21"/>
      <c r="AB194" s="19"/>
      <c r="AC194" s="19"/>
      <c r="AD194" s="19"/>
      <c r="AE194" s="19"/>
      <c r="AF194" s="19"/>
      <c r="AG194" s="19"/>
      <c r="AH194" s="20" t="s">
        <v>135</v>
      </c>
      <c r="AI194" s="6" t="str">
        <f t="shared" si="18"/>
        <v/>
      </c>
      <c r="AJ194" s="10" t="str">
        <f t="shared" si="19"/>
        <v/>
      </c>
      <c r="AK194" s="10" t="str">
        <f t="shared" si="20"/>
        <v/>
      </c>
      <c r="AL194" s="10" t="str">
        <f t="shared" si="21"/>
        <v/>
      </c>
      <c r="AM194" s="10" t="str">
        <f>IF(AI194="CONFIRMED",SUM(AK$3:AK194),"")</f>
        <v/>
      </c>
      <c r="AN194" s="6" t="str">
        <f t="shared" si="22"/>
        <v/>
      </c>
      <c r="AO194" s="11" t="str">
        <f t="shared" si="23"/>
        <v/>
      </c>
      <c r="AP194" s="11" t="str">
        <f t="shared" si="24"/>
        <v/>
      </c>
      <c r="AQ194" s="6" t="b">
        <f t="shared" si="25"/>
        <v>0</v>
      </c>
      <c r="AR194" s="6" t="b">
        <f t="shared" si="26"/>
        <v>0</v>
      </c>
    </row>
    <row r="195" spans="1:44" ht="23.1" customHeight="1">
      <c r="A195" s="20" t="s">
        <v>133</v>
      </c>
      <c r="B195" s="19"/>
      <c r="C195" s="19"/>
      <c r="D195" s="19" t="s">
        <v>134</v>
      </c>
      <c r="E195" s="19"/>
      <c r="F195" s="19"/>
      <c r="G195" s="19"/>
      <c r="H195" s="20"/>
      <c r="I195" s="20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2"/>
      <c r="X195" s="22"/>
      <c r="Y195" s="22"/>
      <c r="Z195" s="21"/>
      <c r="AA195" s="21"/>
      <c r="AB195" s="19"/>
      <c r="AC195" s="19"/>
      <c r="AD195" s="19"/>
      <c r="AE195" s="19"/>
      <c r="AF195" s="19"/>
      <c r="AG195" s="19"/>
      <c r="AH195" s="20" t="s">
        <v>135</v>
      </c>
      <c r="AI195" s="6" t="str">
        <f t="shared" ref="AI195:AI258" si="27">IF(COUNTA(B195:C195,E195:AG195)=0,"",IF(B195="PLAN","PLAN",IF(B195&lt;&gt;"CLOSED","CHECK_TYPE",IF(C195="ESTIMATED","ESTIMATED",IF(C195&lt;&gt;"ACTUAL","CHECK_COST_BASIS",IF(NOT(AR195),"CHECK_DETAILS",IF(NOT(AQ195),"CHECK_NUMBERS","CONFIRMED")))))))</f>
        <v/>
      </c>
      <c r="AJ195" s="10" t="str">
        <f t="shared" ref="AJ195:AJ258" si="28">IF(AI195="CONFIRMED",IF(G195="LONG",1,-1)*L195*(K195-J195),"")</f>
        <v/>
      </c>
      <c r="AK195" s="10" t="str">
        <f t="shared" ref="AK195:AK258" si="29">IF(AI195="CONFIRMED",AJ195-M195-N195-O195,"")</f>
        <v/>
      </c>
      <c r="AL195" s="10" t="str">
        <f t="shared" ref="AL195:AL258" si="30">IF(AND(AI195="CONFIRMED",ISNUMBER(P195),P195&gt;0),AK195/P195,"")</f>
        <v/>
      </c>
      <c r="AM195" s="10" t="str">
        <f>IF(AI195="CONFIRMED",SUM(AK$3:AK195),"")</f>
        <v/>
      </c>
      <c r="AN195" s="6" t="str">
        <f t="shared" ref="AN195:AN258" si="31">IF(AI195="CONFIRMED",LEFT(I195,7),"")</f>
        <v/>
      </c>
      <c r="AO195" s="11" t="str">
        <f t="shared" ref="AO195:AO258" si="32">IF(H195="","",IFERROR(IF(AND(ISTEXT(H195),LEN(H195)=19,VALUE(LEFT(H195,4))&gt;=2000,VALUE(LEFT(H195,4))&lt;=2099,TEXT(DATE(VALUE(LEFT(H195,4)),VALUE(MID(H195,6,2)),VALUE(MID(H195,9,2)))+TIME(VALUE(MID(H195,12,2)),VALUE(MID(H195,15,2)),VALUE(RIGHT(H195,2))),"yyyy-mm-dd hh:mm:ss")=H195),DATE(VALUE(LEFT(H195,4)),VALUE(MID(H195,6,2)),VALUE(MID(H195,9,2)))+TIME(VALUE(MID(H195,12,2)),VALUE(MID(H195,15,2)),VALUE(RIGHT(H195,2))),-1),-1))</f>
        <v/>
      </c>
      <c r="AP195" s="11" t="str">
        <f t="shared" ref="AP195:AP258" si="33">IF(I195="","",IFERROR(IF(AND(ISTEXT(I195),LEN(I195)=19,VALUE(LEFT(I195,4))&gt;=2000,VALUE(LEFT(I195,4))&lt;=2099,TEXT(DATE(VALUE(LEFT(I195,4)),VALUE(MID(I195,6,2)),VALUE(MID(I195,9,2)))+TIME(VALUE(MID(I195,12,2)),VALUE(MID(I195,15,2)),VALUE(RIGHT(I195,2))),"yyyy-mm-dd hh:mm:ss")=I195),DATE(VALUE(LEFT(I195,4)),VALUE(MID(I195,6,2)),VALUE(MID(I195,9,2)))+TIME(VALUE(MID(I195,12,2)),VALUE(MID(I195,15,2)),VALUE(RIGHT(I195,2))),-1),-1))</f>
        <v/>
      </c>
      <c r="AQ195" s="6" t="b">
        <f t="shared" ref="AQ195:AQ258" si="34">IFERROR(AND(COUNT(J195:O195)=6,J195&gt;0,K195&gt;0,L195&gt;0,M195&gt;=0,N195&gt;=0,MAX(J195:N195)&lt;=1000000000000,ABS(O195)&lt;=1000000000000,AND(ROUND(J195,12)=J195,IF(J195=0,TRUE,ROUND(J195,11-INT(LOG10(ABS(J195))))=J195)),AND(ROUND(K195,12)=K195,IF(K195=0,TRUE,ROUND(K195,11-INT(LOG10(ABS(K195))))=K195)),AND(ROUND(L195,12)=L195,IF(L195=0,TRUE,ROUND(L195,11-INT(LOG10(ABS(L195))))=L195)),AND(ROUND(M195,12)=M195,IF(M195=0,TRUE,ROUND(M195,11-INT(LOG10(ABS(M195))))=M195)),AND(ROUND(N195,12)=N195,IF(N195=0,TRUE,ROUND(N195,11-INT(LOG10(ABS(N195))))=N195)),AND(ROUND(O195,12)=O195,IF(O195=0,TRUE,ROUND(O195,11-INT(LOG10(ABS(O195))))=O195)),ABS(IF(G195="LONG",1,-1)*L195*(K195-J195))&lt;=1000000000000,ABS((IF(G195="LONG",1,-1)*L195*(K195-J195)-M195-N195-O195))&lt;=1000000000000,J195*L195&lt;=1000000000000,OR(AND(J195=K195,M195=0,N195=0,O195=0),ABS((IF(G195="LONG",1,-1)*L195*(K195-J195)-M195-N195-O195))&gt;MAX(0.00000001,ABS(IF(G195="LONG",1,-1)*L195*(K195-J195))*0.000000000001))),FALSE)</f>
        <v>0</v>
      </c>
      <c r="AR195" s="6" t="b">
        <f t="shared" ref="AR195:AR258" si="35">IFERROR(AND(A195="1.0",D195="Asia/Seoul",LEN(TRIM(E195))&gt;0,LEN(TRIM(F195))&gt;0,OR(G195="LONG",G195="SHORT"),ISNUMBER(AO195),ISNUMBER(AP195),AO195&gt;0,AP195&gt;=AO195),FALSE)</f>
        <v>0</v>
      </c>
    </row>
    <row r="196" spans="1:44" ht="23.1" customHeight="1">
      <c r="A196" s="20" t="s">
        <v>133</v>
      </c>
      <c r="B196" s="19"/>
      <c r="C196" s="19"/>
      <c r="D196" s="19" t="s">
        <v>134</v>
      </c>
      <c r="E196" s="19"/>
      <c r="F196" s="19"/>
      <c r="G196" s="19"/>
      <c r="H196" s="20"/>
      <c r="I196" s="20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2"/>
      <c r="X196" s="22"/>
      <c r="Y196" s="22"/>
      <c r="Z196" s="21"/>
      <c r="AA196" s="21"/>
      <c r="AB196" s="19"/>
      <c r="AC196" s="19"/>
      <c r="AD196" s="19"/>
      <c r="AE196" s="19"/>
      <c r="AF196" s="19"/>
      <c r="AG196" s="19"/>
      <c r="AH196" s="20" t="s">
        <v>135</v>
      </c>
      <c r="AI196" s="6" t="str">
        <f t="shared" si="27"/>
        <v/>
      </c>
      <c r="AJ196" s="10" t="str">
        <f t="shared" si="28"/>
        <v/>
      </c>
      <c r="AK196" s="10" t="str">
        <f t="shared" si="29"/>
        <v/>
      </c>
      <c r="AL196" s="10" t="str">
        <f t="shared" si="30"/>
        <v/>
      </c>
      <c r="AM196" s="10" t="str">
        <f>IF(AI196="CONFIRMED",SUM(AK$3:AK196),"")</f>
        <v/>
      </c>
      <c r="AN196" s="6" t="str">
        <f t="shared" si="31"/>
        <v/>
      </c>
      <c r="AO196" s="11" t="str">
        <f t="shared" si="32"/>
        <v/>
      </c>
      <c r="AP196" s="11" t="str">
        <f t="shared" si="33"/>
        <v/>
      </c>
      <c r="AQ196" s="6" t="b">
        <f t="shared" si="34"/>
        <v>0</v>
      </c>
      <c r="AR196" s="6" t="b">
        <f t="shared" si="35"/>
        <v>0</v>
      </c>
    </row>
    <row r="197" spans="1:44" ht="23.1" customHeight="1">
      <c r="A197" s="20" t="s">
        <v>133</v>
      </c>
      <c r="B197" s="19"/>
      <c r="C197" s="19"/>
      <c r="D197" s="19" t="s">
        <v>134</v>
      </c>
      <c r="E197" s="19"/>
      <c r="F197" s="19"/>
      <c r="G197" s="19"/>
      <c r="H197" s="20"/>
      <c r="I197" s="20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2"/>
      <c r="X197" s="22"/>
      <c r="Y197" s="22"/>
      <c r="Z197" s="21"/>
      <c r="AA197" s="21"/>
      <c r="AB197" s="19"/>
      <c r="AC197" s="19"/>
      <c r="AD197" s="19"/>
      <c r="AE197" s="19"/>
      <c r="AF197" s="19"/>
      <c r="AG197" s="19"/>
      <c r="AH197" s="20" t="s">
        <v>135</v>
      </c>
      <c r="AI197" s="6" t="str">
        <f t="shared" si="27"/>
        <v/>
      </c>
      <c r="AJ197" s="10" t="str">
        <f t="shared" si="28"/>
        <v/>
      </c>
      <c r="AK197" s="10" t="str">
        <f t="shared" si="29"/>
        <v/>
      </c>
      <c r="AL197" s="10" t="str">
        <f t="shared" si="30"/>
        <v/>
      </c>
      <c r="AM197" s="10" t="str">
        <f>IF(AI197="CONFIRMED",SUM(AK$3:AK197),"")</f>
        <v/>
      </c>
      <c r="AN197" s="6" t="str">
        <f t="shared" si="31"/>
        <v/>
      </c>
      <c r="AO197" s="11" t="str">
        <f t="shared" si="32"/>
        <v/>
      </c>
      <c r="AP197" s="11" t="str">
        <f t="shared" si="33"/>
        <v/>
      </c>
      <c r="AQ197" s="6" t="b">
        <f t="shared" si="34"/>
        <v>0</v>
      </c>
      <c r="AR197" s="6" t="b">
        <f t="shared" si="35"/>
        <v>0</v>
      </c>
    </row>
    <row r="198" spans="1:44" ht="23.1" customHeight="1">
      <c r="A198" s="20" t="s">
        <v>133</v>
      </c>
      <c r="B198" s="19"/>
      <c r="C198" s="19"/>
      <c r="D198" s="19" t="s">
        <v>134</v>
      </c>
      <c r="E198" s="19"/>
      <c r="F198" s="19"/>
      <c r="G198" s="19"/>
      <c r="H198" s="20"/>
      <c r="I198" s="20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2"/>
      <c r="X198" s="22"/>
      <c r="Y198" s="22"/>
      <c r="Z198" s="21"/>
      <c r="AA198" s="21"/>
      <c r="AB198" s="19"/>
      <c r="AC198" s="19"/>
      <c r="AD198" s="19"/>
      <c r="AE198" s="19"/>
      <c r="AF198" s="19"/>
      <c r="AG198" s="19"/>
      <c r="AH198" s="20" t="s">
        <v>135</v>
      </c>
      <c r="AI198" s="6" t="str">
        <f t="shared" si="27"/>
        <v/>
      </c>
      <c r="AJ198" s="10" t="str">
        <f t="shared" si="28"/>
        <v/>
      </c>
      <c r="AK198" s="10" t="str">
        <f t="shared" si="29"/>
        <v/>
      </c>
      <c r="AL198" s="10" t="str">
        <f t="shared" si="30"/>
        <v/>
      </c>
      <c r="AM198" s="10" t="str">
        <f>IF(AI198="CONFIRMED",SUM(AK$3:AK198),"")</f>
        <v/>
      </c>
      <c r="AN198" s="6" t="str">
        <f t="shared" si="31"/>
        <v/>
      </c>
      <c r="AO198" s="11" t="str">
        <f t="shared" si="32"/>
        <v/>
      </c>
      <c r="AP198" s="11" t="str">
        <f t="shared" si="33"/>
        <v/>
      </c>
      <c r="AQ198" s="6" t="b">
        <f t="shared" si="34"/>
        <v>0</v>
      </c>
      <c r="AR198" s="6" t="b">
        <f t="shared" si="35"/>
        <v>0</v>
      </c>
    </row>
    <row r="199" spans="1:44" ht="23.1" customHeight="1">
      <c r="A199" s="20" t="s">
        <v>133</v>
      </c>
      <c r="B199" s="19"/>
      <c r="C199" s="19"/>
      <c r="D199" s="19" t="s">
        <v>134</v>
      </c>
      <c r="E199" s="19"/>
      <c r="F199" s="19"/>
      <c r="G199" s="19"/>
      <c r="H199" s="20"/>
      <c r="I199" s="20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2"/>
      <c r="X199" s="22"/>
      <c r="Y199" s="22"/>
      <c r="Z199" s="21"/>
      <c r="AA199" s="21"/>
      <c r="AB199" s="19"/>
      <c r="AC199" s="19"/>
      <c r="AD199" s="19"/>
      <c r="AE199" s="19"/>
      <c r="AF199" s="19"/>
      <c r="AG199" s="19"/>
      <c r="AH199" s="20" t="s">
        <v>135</v>
      </c>
      <c r="AI199" s="6" t="str">
        <f t="shared" si="27"/>
        <v/>
      </c>
      <c r="AJ199" s="10" t="str">
        <f t="shared" si="28"/>
        <v/>
      </c>
      <c r="AK199" s="10" t="str">
        <f t="shared" si="29"/>
        <v/>
      </c>
      <c r="AL199" s="10" t="str">
        <f t="shared" si="30"/>
        <v/>
      </c>
      <c r="AM199" s="10" t="str">
        <f>IF(AI199="CONFIRMED",SUM(AK$3:AK199),"")</f>
        <v/>
      </c>
      <c r="AN199" s="6" t="str">
        <f t="shared" si="31"/>
        <v/>
      </c>
      <c r="AO199" s="11" t="str">
        <f t="shared" si="32"/>
        <v/>
      </c>
      <c r="AP199" s="11" t="str">
        <f t="shared" si="33"/>
        <v/>
      </c>
      <c r="AQ199" s="6" t="b">
        <f t="shared" si="34"/>
        <v>0</v>
      </c>
      <c r="AR199" s="6" t="b">
        <f t="shared" si="35"/>
        <v>0</v>
      </c>
    </row>
    <row r="200" spans="1:44" ht="23.1" customHeight="1">
      <c r="A200" s="20" t="s">
        <v>133</v>
      </c>
      <c r="B200" s="19"/>
      <c r="C200" s="19"/>
      <c r="D200" s="19" t="s">
        <v>134</v>
      </c>
      <c r="E200" s="19"/>
      <c r="F200" s="19"/>
      <c r="G200" s="19"/>
      <c r="H200" s="20"/>
      <c r="I200" s="20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2"/>
      <c r="X200" s="22"/>
      <c r="Y200" s="22"/>
      <c r="Z200" s="21"/>
      <c r="AA200" s="21"/>
      <c r="AB200" s="19"/>
      <c r="AC200" s="19"/>
      <c r="AD200" s="19"/>
      <c r="AE200" s="19"/>
      <c r="AF200" s="19"/>
      <c r="AG200" s="19"/>
      <c r="AH200" s="20" t="s">
        <v>135</v>
      </c>
      <c r="AI200" s="6" t="str">
        <f t="shared" si="27"/>
        <v/>
      </c>
      <c r="AJ200" s="10" t="str">
        <f t="shared" si="28"/>
        <v/>
      </c>
      <c r="AK200" s="10" t="str">
        <f t="shared" si="29"/>
        <v/>
      </c>
      <c r="AL200" s="10" t="str">
        <f t="shared" si="30"/>
        <v/>
      </c>
      <c r="AM200" s="10" t="str">
        <f>IF(AI200="CONFIRMED",SUM(AK$3:AK200),"")</f>
        <v/>
      </c>
      <c r="AN200" s="6" t="str">
        <f t="shared" si="31"/>
        <v/>
      </c>
      <c r="AO200" s="11" t="str">
        <f t="shared" si="32"/>
        <v/>
      </c>
      <c r="AP200" s="11" t="str">
        <f t="shared" si="33"/>
        <v/>
      </c>
      <c r="AQ200" s="6" t="b">
        <f t="shared" si="34"/>
        <v>0</v>
      </c>
      <c r="AR200" s="6" t="b">
        <f t="shared" si="35"/>
        <v>0</v>
      </c>
    </row>
    <row r="201" spans="1:44" ht="23.1" customHeight="1">
      <c r="A201" s="20" t="s">
        <v>133</v>
      </c>
      <c r="B201" s="19"/>
      <c r="C201" s="19"/>
      <c r="D201" s="19" t="s">
        <v>134</v>
      </c>
      <c r="E201" s="19"/>
      <c r="F201" s="19"/>
      <c r="G201" s="19"/>
      <c r="H201" s="20"/>
      <c r="I201" s="20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2"/>
      <c r="X201" s="22"/>
      <c r="Y201" s="22"/>
      <c r="Z201" s="21"/>
      <c r="AA201" s="21"/>
      <c r="AB201" s="19"/>
      <c r="AC201" s="19"/>
      <c r="AD201" s="19"/>
      <c r="AE201" s="19"/>
      <c r="AF201" s="19"/>
      <c r="AG201" s="19"/>
      <c r="AH201" s="20" t="s">
        <v>135</v>
      </c>
      <c r="AI201" s="6" t="str">
        <f t="shared" si="27"/>
        <v/>
      </c>
      <c r="AJ201" s="10" t="str">
        <f t="shared" si="28"/>
        <v/>
      </c>
      <c r="AK201" s="10" t="str">
        <f t="shared" si="29"/>
        <v/>
      </c>
      <c r="AL201" s="10" t="str">
        <f t="shared" si="30"/>
        <v/>
      </c>
      <c r="AM201" s="10" t="str">
        <f>IF(AI201="CONFIRMED",SUM(AK$3:AK201),"")</f>
        <v/>
      </c>
      <c r="AN201" s="6" t="str">
        <f t="shared" si="31"/>
        <v/>
      </c>
      <c r="AO201" s="11" t="str">
        <f t="shared" si="32"/>
        <v/>
      </c>
      <c r="AP201" s="11" t="str">
        <f t="shared" si="33"/>
        <v/>
      </c>
      <c r="AQ201" s="6" t="b">
        <f t="shared" si="34"/>
        <v>0</v>
      </c>
      <c r="AR201" s="6" t="b">
        <f t="shared" si="35"/>
        <v>0</v>
      </c>
    </row>
    <row r="202" spans="1:44" ht="23.1" customHeight="1">
      <c r="A202" s="20" t="s">
        <v>133</v>
      </c>
      <c r="B202" s="19"/>
      <c r="C202" s="19"/>
      <c r="D202" s="19" t="s">
        <v>134</v>
      </c>
      <c r="E202" s="19"/>
      <c r="F202" s="19"/>
      <c r="G202" s="19"/>
      <c r="H202" s="20"/>
      <c r="I202" s="20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2"/>
      <c r="X202" s="22"/>
      <c r="Y202" s="22"/>
      <c r="Z202" s="21"/>
      <c r="AA202" s="21"/>
      <c r="AB202" s="19"/>
      <c r="AC202" s="19"/>
      <c r="AD202" s="19"/>
      <c r="AE202" s="19"/>
      <c r="AF202" s="19"/>
      <c r="AG202" s="19"/>
      <c r="AH202" s="20" t="s">
        <v>135</v>
      </c>
      <c r="AI202" s="6" t="str">
        <f t="shared" si="27"/>
        <v/>
      </c>
      <c r="AJ202" s="10" t="str">
        <f t="shared" si="28"/>
        <v/>
      </c>
      <c r="AK202" s="10" t="str">
        <f t="shared" si="29"/>
        <v/>
      </c>
      <c r="AL202" s="10" t="str">
        <f t="shared" si="30"/>
        <v/>
      </c>
      <c r="AM202" s="10" t="str">
        <f>IF(AI202="CONFIRMED",SUM(AK$3:AK202),"")</f>
        <v/>
      </c>
      <c r="AN202" s="6" t="str">
        <f t="shared" si="31"/>
        <v/>
      </c>
      <c r="AO202" s="11" t="str">
        <f t="shared" si="32"/>
        <v/>
      </c>
      <c r="AP202" s="11" t="str">
        <f t="shared" si="33"/>
        <v/>
      </c>
      <c r="AQ202" s="6" t="b">
        <f t="shared" si="34"/>
        <v>0</v>
      </c>
      <c r="AR202" s="6" t="b">
        <f t="shared" si="35"/>
        <v>0</v>
      </c>
    </row>
    <row r="203" spans="1:44" ht="23.1" customHeight="1">
      <c r="A203" s="20" t="s">
        <v>133</v>
      </c>
      <c r="B203" s="19"/>
      <c r="C203" s="19"/>
      <c r="D203" s="19" t="s">
        <v>134</v>
      </c>
      <c r="E203" s="19"/>
      <c r="F203" s="19"/>
      <c r="G203" s="19"/>
      <c r="H203" s="20"/>
      <c r="I203" s="20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2"/>
      <c r="X203" s="22"/>
      <c r="Y203" s="22"/>
      <c r="Z203" s="21"/>
      <c r="AA203" s="21"/>
      <c r="AB203" s="19"/>
      <c r="AC203" s="19"/>
      <c r="AD203" s="19"/>
      <c r="AE203" s="19"/>
      <c r="AF203" s="19"/>
      <c r="AG203" s="19"/>
      <c r="AH203" s="20" t="s">
        <v>135</v>
      </c>
      <c r="AI203" s="6" t="str">
        <f t="shared" si="27"/>
        <v/>
      </c>
      <c r="AJ203" s="10" t="str">
        <f t="shared" si="28"/>
        <v/>
      </c>
      <c r="AK203" s="10" t="str">
        <f t="shared" si="29"/>
        <v/>
      </c>
      <c r="AL203" s="10" t="str">
        <f t="shared" si="30"/>
        <v/>
      </c>
      <c r="AM203" s="10" t="str">
        <f>IF(AI203="CONFIRMED",SUM(AK$3:AK203),"")</f>
        <v/>
      </c>
      <c r="AN203" s="6" t="str">
        <f t="shared" si="31"/>
        <v/>
      </c>
      <c r="AO203" s="11" t="str">
        <f t="shared" si="32"/>
        <v/>
      </c>
      <c r="AP203" s="11" t="str">
        <f t="shared" si="33"/>
        <v/>
      </c>
      <c r="AQ203" s="6" t="b">
        <f t="shared" si="34"/>
        <v>0</v>
      </c>
      <c r="AR203" s="6" t="b">
        <f t="shared" si="35"/>
        <v>0</v>
      </c>
    </row>
    <row r="204" spans="1:44" ht="23.1" customHeight="1">
      <c r="A204" s="20" t="s">
        <v>133</v>
      </c>
      <c r="B204" s="19"/>
      <c r="C204" s="19"/>
      <c r="D204" s="19" t="s">
        <v>134</v>
      </c>
      <c r="E204" s="19"/>
      <c r="F204" s="19"/>
      <c r="G204" s="19"/>
      <c r="H204" s="20"/>
      <c r="I204" s="20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2"/>
      <c r="X204" s="22"/>
      <c r="Y204" s="22"/>
      <c r="Z204" s="21"/>
      <c r="AA204" s="21"/>
      <c r="AB204" s="19"/>
      <c r="AC204" s="19"/>
      <c r="AD204" s="19"/>
      <c r="AE204" s="19"/>
      <c r="AF204" s="19"/>
      <c r="AG204" s="19"/>
      <c r="AH204" s="20" t="s">
        <v>135</v>
      </c>
      <c r="AI204" s="6" t="str">
        <f t="shared" si="27"/>
        <v/>
      </c>
      <c r="AJ204" s="10" t="str">
        <f t="shared" si="28"/>
        <v/>
      </c>
      <c r="AK204" s="10" t="str">
        <f t="shared" si="29"/>
        <v/>
      </c>
      <c r="AL204" s="10" t="str">
        <f t="shared" si="30"/>
        <v/>
      </c>
      <c r="AM204" s="10" t="str">
        <f>IF(AI204="CONFIRMED",SUM(AK$3:AK204),"")</f>
        <v/>
      </c>
      <c r="AN204" s="6" t="str">
        <f t="shared" si="31"/>
        <v/>
      </c>
      <c r="AO204" s="11" t="str">
        <f t="shared" si="32"/>
        <v/>
      </c>
      <c r="AP204" s="11" t="str">
        <f t="shared" si="33"/>
        <v/>
      </c>
      <c r="AQ204" s="6" t="b">
        <f t="shared" si="34"/>
        <v>0</v>
      </c>
      <c r="AR204" s="6" t="b">
        <f t="shared" si="35"/>
        <v>0</v>
      </c>
    </row>
    <row r="205" spans="1:44" ht="23.1" customHeight="1">
      <c r="A205" s="20" t="s">
        <v>133</v>
      </c>
      <c r="B205" s="19"/>
      <c r="C205" s="19"/>
      <c r="D205" s="19" t="s">
        <v>134</v>
      </c>
      <c r="E205" s="19"/>
      <c r="F205" s="19"/>
      <c r="G205" s="19"/>
      <c r="H205" s="20"/>
      <c r="I205" s="20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2"/>
      <c r="X205" s="22"/>
      <c r="Y205" s="22"/>
      <c r="Z205" s="21"/>
      <c r="AA205" s="21"/>
      <c r="AB205" s="19"/>
      <c r="AC205" s="19"/>
      <c r="AD205" s="19"/>
      <c r="AE205" s="19"/>
      <c r="AF205" s="19"/>
      <c r="AG205" s="19"/>
      <c r="AH205" s="20" t="s">
        <v>135</v>
      </c>
      <c r="AI205" s="6" t="str">
        <f t="shared" si="27"/>
        <v/>
      </c>
      <c r="AJ205" s="10" t="str">
        <f t="shared" si="28"/>
        <v/>
      </c>
      <c r="AK205" s="10" t="str">
        <f t="shared" si="29"/>
        <v/>
      </c>
      <c r="AL205" s="10" t="str">
        <f t="shared" si="30"/>
        <v/>
      </c>
      <c r="AM205" s="10" t="str">
        <f>IF(AI205="CONFIRMED",SUM(AK$3:AK205),"")</f>
        <v/>
      </c>
      <c r="AN205" s="6" t="str">
        <f t="shared" si="31"/>
        <v/>
      </c>
      <c r="AO205" s="11" t="str">
        <f t="shared" si="32"/>
        <v/>
      </c>
      <c r="AP205" s="11" t="str">
        <f t="shared" si="33"/>
        <v/>
      </c>
      <c r="AQ205" s="6" t="b">
        <f t="shared" si="34"/>
        <v>0</v>
      </c>
      <c r="AR205" s="6" t="b">
        <f t="shared" si="35"/>
        <v>0</v>
      </c>
    </row>
    <row r="206" spans="1:44" ht="23.1" customHeight="1">
      <c r="A206" s="20" t="s">
        <v>133</v>
      </c>
      <c r="B206" s="19"/>
      <c r="C206" s="19"/>
      <c r="D206" s="19" t="s">
        <v>134</v>
      </c>
      <c r="E206" s="19"/>
      <c r="F206" s="19"/>
      <c r="G206" s="19"/>
      <c r="H206" s="20"/>
      <c r="I206" s="20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2"/>
      <c r="X206" s="22"/>
      <c r="Y206" s="22"/>
      <c r="Z206" s="21"/>
      <c r="AA206" s="21"/>
      <c r="AB206" s="19"/>
      <c r="AC206" s="19"/>
      <c r="AD206" s="19"/>
      <c r="AE206" s="19"/>
      <c r="AF206" s="19"/>
      <c r="AG206" s="19"/>
      <c r="AH206" s="20" t="s">
        <v>135</v>
      </c>
      <c r="AI206" s="6" t="str">
        <f t="shared" si="27"/>
        <v/>
      </c>
      <c r="AJ206" s="10" t="str">
        <f t="shared" si="28"/>
        <v/>
      </c>
      <c r="AK206" s="10" t="str">
        <f t="shared" si="29"/>
        <v/>
      </c>
      <c r="AL206" s="10" t="str">
        <f t="shared" si="30"/>
        <v/>
      </c>
      <c r="AM206" s="10" t="str">
        <f>IF(AI206="CONFIRMED",SUM(AK$3:AK206),"")</f>
        <v/>
      </c>
      <c r="AN206" s="6" t="str">
        <f t="shared" si="31"/>
        <v/>
      </c>
      <c r="AO206" s="11" t="str">
        <f t="shared" si="32"/>
        <v/>
      </c>
      <c r="AP206" s="11" t="str">
        <f t="shared" si="33"/>
        <v/>
      </c>
      <c r="AQ206" s="6" t="b">
        <f t="shared" si="34"/>
        <v>0</v>
      </c>
      <c r="AR206" s="6" t="b">
        <f t="shared" si="35"/>
        <v>0</v>
      </c>
    </row>
    <row r="207" spans="1:44" ht="23.1" customHeight="1">
      <c r="A207" s="20" t="s">
        <v>133</v>
      </c>
      <c r="B207" s="19"/>
      <c r="C207" s="19"/>
      <c r="D207" s="19" t="s">
        <v>134</v>
      </c>
      <c r="E207" s="19"/>
      <c r="F207" s="19"/>
      <c r="G207" s="19"/>
      <c r="H207" s="20"/>
      <c r="I207" s="20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2"/>
      <c r="X207" s="22"/>
      <c r="Y207" s="22"/>
      <c r="Z207" s="21"/>
      <c r="AA207" s="21"/>
      <c r="AB207" s="19"/>
      <c r="AC207" s="19"/>
      <c r="AD207" s="19"/>
      <c r="AE207" s="19"/>
      <c r="AF207" s="19"/>
      <c r="AG207" s="19"/>
      <c r="AH207" s="20" t="s">
        <v>135</v>
      </c>
      <c r="AI207" s="6" t="str">
        <f t="shared" si="27"/>
        <v/>
      </c>
      <c r="AJ207" s="10" t="str">
        <f t="shared" si="28"/>
        <v/>
      </c>
      <c r="AK207" s="10" t="str">
        <f t="shared" si="29"/>
        <v/>
      </c>
      <c r="AL207" s="10" t="str">
        <f t="shared" si="30"/>
        <v/>
      </c>
      <c r="AM207" s="10" t="str">
        <f>IF(AI207="CONFIRMED",SUM(AK$3:AK207),"")</f>
        <v/>
      </c>
      <c r="AN207" s="6" t="str">
        <f t="shared" si="31"/>
        <v/>
      </c>
      <c r="AO207" s="11" t="str">
        <f t="shared" si="32"/>
        <v/>
      </c>
      <c r="AP207" s="11" t="str">
        <f t="shared" si="33"/>
        <v/>
      </c>
      <c r="AQ207" s="6" t="b">
        <f t="shared" si="34"/>
        <v>0</v>
      </c>
      <c r="AR207" s="6" t="b">
        <f t="shared" si="35"/>
        <v>0</v>
      </c>
    </row>
    <row r="208" spans="1:44" ht="23.1" customHeight="1">
      <c r="A208" s="20" t="s">
        <v>133</v>
      </c>
      <c r="B208" s="19"/>
      <c r="C208" s="19"/>
      <c r="D208" s="19" t="s">
        <v>134</v>
      </c>
      <c r="E208" s="19"/>
      <c r="F208" s="19"/>
      <c r="G208" s="19"/>
      <c r="H208" s="20"/>
      <c r="I208" s="20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2"/>
      <c r="X208" s="22"/>
      <c r="Y208" s="22"/>
      <c r="Z208" s="21"/>
      <c r="AA208" s="21"/>
      <c r="AB208" s="19"/>
      <c r="AC208" s="19"/>
      <c r="AD208" s="19"/>
      <c r="AE208" s="19"/>
      <c r="AF208" s="19"/>
      <c r="AG208" s="19"/>
      <c r="AH208" s="20" t="s">
        <v>135</v>
      </c>
      <c r="AI208" s="6" t="str">
        <f t="shared" si="27"/>
        <v/>
      </c>
      <c r="AJ208" s="10" t="str">
        <f t="shared" si="28"/>
        <v/>
      </c>
      <c r="AK208" s="10" t="str">
        <f t="shared" si="29"/>
        <v/>
      </c>
      <c r="AL208" s="10" t="str">
        <f t="shared" si="30"/>
        <v/>
      </c>
      <c r="AM208" s="10" t="str">
        <f>IF(AI208="CONFIRMED",SUM(AK$3:AK208),"")</f>
        <v/>
      </c>
      <c r="AN208" s="6" t="str">
        <f t="shared" si="31"/>
        <v/>
      </c>
      <c r="AO208" s="11" t="str">
        <f t="shared" si="32"/>
        <v/>
      </c>
      <c r="AP208" s="11" t="str">
        <f t="shared" si="33"/>
        <v/>
      </c>
      <c r="AQ208" s="6" t="b">
        <f t="shared" si="34"/>
        <v>0</v>
      </c>
      <c r="AR208" s="6" t="b">
        <f t="shared" si="35"/>
        <v>0</v>
      </c>
    </row>
    <row r="209" spans="1:44" ht="23.1" customHeight="1">
      <c r="A209" s="20" t="s">
        <v>133</v>
      </c>
      <c r="B209" s="19"/>
      <c r="C209" s="19"/>
      <c r="D209" s="19" t="s">
        <v>134</v>
      </c>
      <c r="E209" s="19"/>
      <c r="F209" s="19"/>
      <c r="G209" s="19"/>
      <c r="H209" s="20"/>
      <c r="I209" s="20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2"/>
      <c r="X209" s="22"/>
      <c r="Y209" s="22"/>
      <c r="Z209" s="21"/>
      <c r="AA209" s="21"/>
      <c r="AB209" s="19"/>
      <c r="AC209" s="19"/>
      <c r="AD209" s="19"/>
      <c r="AE209" s="19"/>
      <c r="AF209" s="19"/>
      <c r="AG209" s="19"/>
      <c r="AH209" s="20" t="s">
        <v>135</v>
      </c>
      <c r="AI209" s="6" t="str">
        <f t="shared" si="27"/>
        <v/>
      </c>
      <c r="AJ209" s="10" t="str">
        <f t="shared" si="28"/>
        <v/>
      </c>
      <c r="AK209" s="10" t="str">
        <f t="shared" si="29"/>
        <v/>
      </c>
      <c r="AL209" s="10" t="str">
        <f t="shared" si="30"/>
        <v/>
      </c>
      <c r="AM209" s="10" t="str">
        <f>IF(AI209="CONFIRMED",SUM(AK$3:AK209),"")</f>
        <v/>
      </c>
      <c r="AN209" s="6" t="str">
        <f t="shared" si="31"/>
        <v/>
      </c>
      <c r="AO209" s="11" t="str">
        <f t="shared" si="32"/>
        <v/>
      </c>
      <c r="AP209" s="11" t="str">
        <f t="shared" si="33"/>
        <v/>
      </c>
      <c r="AQ209" s="6" t="b">
        <f t="shared" si="34"/>
        <v>0</v>
      </c>
      <c r="AR209" s="6" t="b">
        <f t="shared" si="35"/>
        <v>0</v>
      </c>
    </row>
    <row r="210" spans="1:44" ht="23.1" customHeight="1">
      <c r="A210" s="20" t="s">
        <v>133</v>
      </c>
      <c r="B210" s="19"/>
      <c r="C210" s="19"/>
      <c r="D210" s="19" t="s">
        <v>134</v>
      </c>
      <c r="E210" s="19"/>
      <c r="F210" s="19"/>
      <c r="G210" s="19"/>
      <c r="H210" s="20"/>
      <c r="I210" s="20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2"/>
      <c r="X210" s="22"/>
      <c r="Y210" s="22"/>
      <c r="Z210" s="21"/>
      <c r="AA210" s="21"/>
      <c r="AB210" s="19"/>
      <c r="AC210" s="19"/>
      <c r="AD210" s="19"/>
      <c r="AE210" s="19"/>
      <c r="AF210" s="19"/>
      <c r="AG210" s="19"/>
      <c r="AH210" s="20" t="s">
        <v>135</v>
      </c>
      <c r="AI210" s="6" t="str">
        <f t="shared" si="27"/>
        <v/>
      </c>
      <c r="AJ210" s="10" t="str">
        <f t="shared" si="28"/>
        <v/>
      </c>
      <c r="AK210" s="10" t="str">
        <f t="shared" si="29"/>
        <v/>
      </c>
      <c r="AL210" s="10" t="str">
        <f t="shared" si="30"/>
        <v/>
      </c>
      <c r="AM210" s="10" t="str">
        <f>IF(AI210="CONFIRMED",SUM(AK$3:AK210),"")</f>
        <v/>
      </c>
      <c r="AN210" s="6" t="str">
        <f t="shared" si="31"/>
        <v/>
      </c>
      <c r="AO210" s="11" t="str">
        <f t="shared" si="32"/>
        <v/>
      </c>
      <c r="AP210" s="11" t="str">
        <f t="shared" si="33"/>
        <v/>
      </c>
      <c r="AQ210" s="6" t="b">
        <f t="shared" si="34"/>
        <v>0</v>
      </c>
      <c r="AR210" s="6" t="b">
        <f t="shared" si="35"/>
        <v>0</v>
      </c>
    </row>
    <row r="211" spans="1:44" ht="23.1" customHeight="1">
      <c r="A211" s="20" t="s">
        <v>133</v>
      </c>
      <c r="B211" s="19"/>
      <c r="C211" s="19"/>
      <c r="D211" s="19" t="s">
        <v>134</v>
      </c>
      <c r="E211" s="19"/>
      <c r="F211" s="19"/>
      <c r="G211" s="19"/>
      <c r="H211" s="20"/>
      <c r="I211" s="20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2"/>
      <c r="X211" s="22"/>
      <c r="Y211" s="22"/>
      <c r="Z211" s="21"/>
      <c r="AA211" s="21"/>
      <c r="AB211" s="19"/>
      <c r="AC211" s="19"/>
      <c r="AD211" s="19"/>
      <c r="AE211" s="19"/>
      <c r="AF211" s="19"/>
      <c r="AG211" s="19"/>
      <c r="AH211" s="20" t="s">
        <v>135</v>
      </c>
      <c r="AI211" s="6" t="str">
        <f t="shared" si="27"/>
        <v/>
      </c>
      <c r="AJ211" s="10" t="str">
        <f t="shared" si="28"/>
        <v/>
      </c>
      <c r="AK211" s="10" t="str">
        <f t="shared" si="29"/>
        <v/>
      </c>
      <c r="AL211" s="10" t="str">
        <f t="shared" si="30"/>
        <v/>
      </c>
      <c r="AM211" s="10" t="str">
        <f>IF(AI211="CONFIRMED",SUM(AK$3:AK211),"")</f>
        <v/>
      </c>
      <c r="AN211" s="6" t="str">
        <f t="shared" si="31"/>
        <v/>
      </c>
      <c r="AO211" s="11" t="str">
        <f t="shared" si="32"/>
        <v/>
      </c>
      <c r="AP211" s="11" t="str">
        <f t="shared" si="33"/>
        <v/>
      </c>
      <c r="AQ211" s="6" t="b">
        <f t="shared" si="34"/>
        <v>0</v>
      </c>
      <c r="AR211" s="6" t="b">
        <f t="shared" si="35"/>
        <v>0</v>
      </c>
    </row>
    <row r="212" spans="1:44" ht="23.1" customHeight="1">
      <c r="A212" s="20" t="s">
        <v>133</v>
      </c>
      <c r="B212" s="19"/>
      <c r="C212" s="19"/>
      <c r="D212" s="19" t="s">
        <v>134</v>
      </c>
      <c r="E212" s="19"/>
      <c r="F212" s="19"/>
      <c r="G212" s="19"/>
      <c r="H212" s="20"/>
      <c r="I212" s="20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2"/>
      <c r="X212" s="22"/>
      <c r="Y212" s="22"/>
      <c r="Z212" s="21"/>
      <c r="AA212" s="21"/>
      <c r="AB212" s="19"/>
      <c r="AC212" s="19"/>
      <c r="AD212" s="19"/>
      <c r="AE212" s="19"/>
      <c r="AF212" s="19"/>
      <c r="AG212" s="19"/>
      <c r="AH212" s="20" t="s">
        <v>135</v>
      </c>
      <c r="AI212" s="6" t="str">
        <f t="shared" si="27"/>
        <v/>
      </c>
      <c r="AJ212" s="10" t="str">
        <f t="shared" si="28"/>
        <v/>
      </c>
      <c r="AK212" s="10" t="str">
        <f t="shared" si="29"/>
        <v/>
      </c>
      <c r="AL212" s="10" t="str">
        <f t="shared" si="30"/>
        <v/>
      </c>
      <c r="AM212" s="10" t="str">
        <f>IF(AI212="CONFIRMED",SUM(AK$3:AK212),"")</f>
        <v/>
      </c>
      <c r="AN212" s="6" t="str">
        <f t="shared" si="31"/>
        <v/>
      </c>
      <c r="AO212" s="11" t="str">
        <f t="shared" si="32"/>
        <v/>
      </c>
      <c r="AP212" s="11" t="str">
        <f t="shared" si="33"/>
        <v/>
      </c>
      <c r="AQ212" s="6" t="b">
        <f t="shared" si="34"/>
        <v>0</v>
      </c>
      <c r="AR212" s="6" t="b">
        <f t="shared" si="35"/>
        <v>0</v>
      </c>
    </row>
    <row r="213" spans="1:44" ht="23.1" customHeight="1">
      <c r="A213" s="20" t="s">
        <v>133</v>
      </c>
      <c r="B213" s="19"/>
      <c r="C213" s="19"/>
      <c r="D213" s="19" t="s">
        <v>134</v>
      </c>
      <c r="E213" s="19"/>
      <c r="F213" s="19"/>
      <c r="G213" s="19"/>
      <c r="H213" s="20"/>
      <c r="I213" s="20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2"/>
      <c r="X213" s="22"/>
      <c r="Y213" s="22"/>
      <c r="Z213" s="21"/>
      <c r="AA213" s="21"/>
      <c r="AB213" s="19"/>
      <c r="AC213" s="19"/>
      <c r="AD213" s="19"/>
      <c r="AE213" s="19"/>
      <c r="AF213" s="19"/>
      <c r="AG213" s="19"/>
      <c r="AH213" s="20" t="s">
        <v>135</v>
      </c>
      <c r="AI213" s="6" t="str">
        <f t="shared" si="27"/>
        <v/>
      </c>
      <c r="AJ213" s="10" t="str">
        <f t="shared" si="28"/>
        <v/>
      </c>
      <c r="AK213" s="10" t="str">
        <f t="shared" si="29"/>
        <v/>
      </c>
      <c r="AL213" s="10" t="str">
        <f t="shared" si="30"/>
        <v/>
      </c>
      <c r="AM213" s="10" t="str">
        <f>IF(AI213="CONFIRMED",SUM(AK$3:AK213),"")</f>
        <v/>
      </c>
      <c r="AN213" s="6" t="str">
        <f t="shared" si="31"/>
        <v/>
      </c>
      <c r="AO213" s="11" t="str">
        <f t="shared" si="32"/>
        <v/>
      </c>
      <c r="AP213" s="11" t="str">
        <f t="shared" si="33"/>
        <v/>
      </c>
      <c r="AQ213" s="6" t="b">
        <f t="shared" si="34"/>
        <v>0</v>
      </c>
      <c r="AR213" s="6" t="b">
        <f t="shared" si="35"/>
        <v>0</v>
      </c>
    </row>
    <row r="214" spans="1:44" ht="23.1" customHeight="1">
      <c r="A214" s="20" t="s">
        <v>133</v>
      </c>
      <c r="B214" s="19"/>
      <c r="C214" s="19"/>
      <c r="D214" s="19" t="s">
        <v>134</v>
      </c>
      <c r="E214" s="19"/>
      <c r="F214" s="19"/>
      <c r="G214" s="19"/>
      <c r="H214" s="20"/>
      <c r="I214" s="20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2"/>
      <c r="X214" s="22"/>
      <c r="Y214" s="22"/>
      <c r="Z214" s="21"/>
      <c r="AA214" s="21"/>
      <c r="AB214" s="19"/>
      <c r="AC214" s="19"/>
      <c r="AD214" s="19"/>
      <c r="AE214" s="19"/>
      <c r="AF214" s="19"/>
      <c r="AG214" s="19"/>
      <c r="AH214" s="20" t="s">
        <v>135</v>
      </c>
      <c r="AI214" s="6" t="str">
        <f t="shared" si="27"/>
        <v/>
      </c>
      <c r="AJ214" s="10" t="str">
        <f t="shared" si="28"/>
        <v/>
      </c>
      <c r="AK214" s="10" t="str">
        <f t="shared" si="29"/>
        <v/>
      </c>
      <c r="AL214" s="10" t="str">
        <f t="shared" si="30"/>
        <v/>
      </c>
      <c r="AM214" s="10" t="str">
        <f>IF(AI214="CONFIRMED",SUM(AK$3:AK214),"")</f>
        <v/>
      </c>
      <c r="AN214" s="6" t="str">
        <f t="shared" si="31"/>
        <v/>
      </c>
      <c r="AO214" s="11" t="str">
        <f t="shared" si="32"/>
        <v/>
      </c>
      <c r="AP214" s="11" t="str">
        <f t="shared" si="33"/>
        <v/>
      </c>
      <c r="AQ214" s="6" t="b">
        <f t="shared" si="34"/>
        <v>0</v>
      </c>
      <c r="AR214" s="6" t="b">
        <f t="shared" si="35"/>
        <v>0</v>
      </c>
    </row>
    <row r="215" spans="1:44" ht="23.1" customHeight="1">
      <c r="A215" s="20" t="s">
        <v>133</v>
      </c>
      <c r="B215" s="19"/>
      <c r="C215" s="19"/>
      <c r="D215" s="19" t="s">
        <v>134</v>
      </c>
      <c r="E215" s="19"/>
      <c r="F215" s="19"/>
      <c r="G215" s="19"/>
      <c r="H215" s="20"/>
      <c r="I215" s="20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2"/>
      <c r="X215" s="22"/>
      <c r="Y215" s="22"/>
      <c r="Z215" s="21"/>
      <c r="AA215" s="21"/>
      <c r="AB215" s="19"/>
      <c r="AC215" s="19"/>
      <c r="AD215" s="19"/>
      <c r="AE215" s="19"/>
      <c r="AF215" s="19"/>
      <c r="AG215" s="19"/>
      <c r="AH215" s="20" t="s">
        <v>135</v>
      </c>
      <c r="AI215" s="6" t="str">
        <f t="shared" si="27"/>
        <v/>
      </c>
      <c r="AJ215" s="10" t="str">
        <f t="shared" si="28"/>
        <v/>
      </c>
      <c r="AK215" s="10" t="str">
        <f t="shared" si="29"/>
        <v/>
      </c>
      <c r="AL215" s="10" t="str">
        <f t="shared" si="30"/>
        <v/>
      </c>
      <c r="AM215" s="10" t="str">
        <f>IF(AI215="CONFIRMED",SUM(AK$3:AK215),"")</f>
        <v/>
      </c>
      <c r="AN215" s="6" t="str">
        <f t="shared" si="31"/>
        <v/>
      </c>
      <c r="AO215" s="11" t="str">
        <f t="shared" si="32"/>
        <v/>
      </c>
      <c r="AP215" s="11" t="str">
        <f t="shared" si="33"/>
        <v/>
      </c>
      <c r="AQ215" s="6" t="b">
        <f t="shared" si="34"/>
        <v>0</v>
      </c>
      <c r="AR215" s="6" t="b">
        <f t="shared" si="35"/>
        <v>0</v>
      </c>
    </row>
    <row r="216" spans="1:44" ht="23.1" customHeight="1">
      <c r="A216" s="20" t="s">
        <v>133</v>
      </c>
      <c r="B216" s="19"/>
      <c r="C216" s="19"/>
      <c r="D216" s="19" t="s">
        <v>134</v>
      </c>
      <c r="E216" s="19"/>
      <c r="F216" s="19"/>
      <c r="G216" s="19"/>
      <c r="H216" s="20"/>
      <c r="I216" s="20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2"/>
      <c r="X216" s="22"/>
      <c r="Y216" s="22"/>
      <c r="Z216" s="21"/>
      <c r="AA216" s="21"/>
      <c r="AB216" s="19"/>
      <c r="AC216" s="19"/>
      <c r="AD216" s="19"/>
      <c r="AE216" s="19"/>
      <c r="AF216" s="19"/>
      <c r="AG216" s="19"/>
      <c r="AH216" s="20" t="s">
        <v>135</v>
      </c>
      <c r="AI216" s="6" t="str">
        <f t="shared" si="27"/>
        <v/>
      </c>
      <c r="AJ216" s="10" t="str">
        <f t="shared" si="28"/>
        <v/>
      </c>
      <c r="AK216" s="10" t="str">
        <f t="shared" si="29"/>
        <v/>
      </c>
      <c r="AL216" s="10" t="str">
        <f t="shared" si="30"/>
        <v/>
      </c>
      <c r="AM216" s="10" t="str">
        <f>IF(AI216="CONFIRMED",SUM(AK$3:AK216),"")</f>
        <v/>
      </c>
      <c r="AN216" s="6" t="str">
        <f t="shared" si="31"/>
        <v/>
      </c>
      <c r="AO216" s="11" t="str">
        <f t="shared" si="32"/>
        <v/>
      </c>
      <c r="AP216" s="11" t="str">
        <f t="shared" si="33"/>
        <v/>
      </c>
      <c r="AQ216" s="6" t="b">
        <f t="shared" si="34"/>
        <v>0</v>
      </c>
      <c r="AR216" s="6" t="b">
        <f t="shared" si="35"/>
        <v>0</v>
      </c>
    </row>
    <row r="217" spans="1:44" ht="23.1" customHeight="1">
      <c r="A217" s="20" t="s">
        <v>133</v>
      </c>
      <c r="B217" s="19"/>
      <c r="C217" s="19"/>
      <c r="D217" s="19" t="s">
        <v>134</v>
      </c>
      <c r="E217" s="19"/>
      <c r="F217" s="19"/>
      <c r="G217" s="19"/>
      <c r="H217" s="20"/>
      <c r="I217" s="20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2"/>
      <c r="X217" s="22"/>
      <c r="Y217" s="22"/>
      <c r="Z217" s="21"/>
      <c r="AA217" s="21"/>
      <c r="AB217" s="19"/>
      <c r="AC217" s="19"/>
      <c r="AD217" s="19"/>
      <c r="AE217" s="19"/>
      <c r="AF217" s="19"/>
      <c r="AG217" s="19"/>
      <c r="AH217" s="20" t="s">
        <v>135</v>
      </c>
      <c r="AI217" s="6" t="str">
        <f t="shared" si="27"/>
        <v/>
      </c>
      <c r="AJ217" s="10" t="str">
        <f t="shared" si="28"/>
        <v/>
      </c>
      <c r="AK217" s="10" t="str">
        <f t="shared" si="29"/>
        <v/>
      </c>
      <c r="AL217" s="10" t="str">
        <f t="shared" si="30"/>
        <v/>
      </c>
      <c r="AM217" s="10" t="str">
        <f>IF(AI217="CONFIRMED",SUM(AK$3:AK217),"")</f>
        <v/>
      </c>
      <c r="AN217" s="6" t="str">
        <f t="shared" si="31"/>
        <v/>
      </c>
      <c r="AO217" s="11" t="str">
        <f t="shared" si="32"/>
        <v/>
      </c>
      <c r="AP217" s="11" t="str">
        <f t="shared" si="33"/>
        <v/>
      </c>
      <c r="AQ217" s="6" t="b">
        <f t="shared" si="34"/>
        <v>0</v>
      </c>
      <c r="AR217" s="6" t="b">
        <f t="shared" si="35"/>
        <v>0</v>
      </c>
    </row>
    <row r="218" spans="1:44" ht="23.1" customHeight="1">
      <c r="A218" s="20" t="s">
        <v>133</v>
      </c>
      <c r="B218" s="19"/>
      <c r="C218" s="19"/>
      <c r="D218" s="19" t="s">
        <v>134</v>
      </c>
      <c r="E218" s="19"/>
      <c r="F218" s="19"/>
      <c r="G218" s="19"/>
      <c r="H218" s="20"/>
      <c r="I218" s="20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2"/>
      <c r="X218" s="22"/>
      <c r="Y218" s="22"/>
      <c r="Z218" s="21"/>
      <c r="AA218" s="21"/>
      <c r="AB218" s="19"/>
      <c r="AC218" s="19"/>
      <c r="AD218" s="19"/>
      <c r="AE218" s="19"/>
      <c r="AF218" s="19"/>
      <c r="AG218" s="19"/>
      <c r="AH218" s="20" t="s">
        <v>135</v>
      </c>
      <c r="AI218" s="6" t="str">
        <f t="shared" si="27"/>
        <v/>
      </c>
      <c r="AJ218" s="10" t="str">
        <f t="shared" si="28"/>
        <v/>
      </c>
      <c r="AK218" s="10" t="str">
        <f t="shared" si="29"/>
        <v/>
      </c>
      <c r="AL218" s="10" t="str">
        <f t="shared" si="30"/>
        <v/>
      </c>
      <c r="AM218" s="10" t="str">
        <f>IF(AI218="CONFIRMED",SUM(AK$3:AK218),"")</f>
        <v/>
      </c>
      <c r="AN218" s="6" t="str">
        <f t="shared" si="31"/>
        <v/>
      </c>
      <c r="AO218" s="11" t="str">
        <f t="shared" si="32"/>
        <v/>
      </c>
      <c r="AP218" s="11" t="str">
        <f t="shared" si="33"/>
        <v/>
      </c>
      <c r="AQ218" s="6" t="b">
        <f t="shared" si="34"/>
        <v>0</v>
      </c>
      <c r="AR218" s="6" t="b">
        <f t="shared" si="35"/>
        <v>0</v>
      </c>
    </row>
    <row r="219" spans="1:44" ht="23.1" customHeight="1">
      <c r="A219" s="20" t="s">
        <v>133</v>
      </c>
      <c r="B219" s="19"/>
      <c r="C219" s="19"/>
      <c r="D219" s="19" t="s">
        <v>134</v>
      </c>
      <c r="E219" s="19"/>
      <c r="F219" s="19"/>
      <c r="G219" s="19"/>
      <c r="H219" s="20"/>
      <c r="I219" s="20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2"/>
      <c r="X219" s="22"/>
      <c r="Y219" s="22"/>
      <c r="Z219" s="21"/>
      <c r="AA219" s="21"/>
      <c r="AB219" s="19"/>
      <c r="AC219" s="19"/>
      <c r="AD219" s="19"/>
      <c r="AE219" s="19"/>
      <c r="AF219" s="19"/>
      <c r="AG219" s="19"/>
      <c r="AH219" s="20" t="s">
        <v>135</v>
      </c>
      <c r="AI219" s="6" t="str">
        <f t="shared" si="27"/>
        <v/>
      </c>
      <c r="AJ219" s="10" t="str">
        <f t="shared" si="28"/>
        <v/>
      </c>
      <c r="AK219" s="10" t="str">
        <f t="shared" si="29"/>
        <v/>
      </c>
      <c r="AL219" s="10" t="str">
        <f t="shared" si="30"/>
        <v/>
      </c>
      <c r="AM219" s="10" t="str">
        <f>IF(AI219="CONFIRMED",SUM(AK$3:AK219),"")</f>
        <v/>
      </c>
      <c r="AN219" s="6" t="str">
        <f t="shared" si="31"/>
        <v/>
      </c>
      <c r="AO219" s="11" t="str">
        <f t="shared" si="32"/>
        <v/>
      </c>
      <c r="AP219" s="11" t="str">
        <f t="shared" si="33"/>
        <v/>
      </c>
      <c r="AQ219" s="6" t="b">
        <f t="shared" si="34"/>
        <v>0</v>
      </c>
      <c r="AR219" s="6" t="b">
        <f t="shared" si="35"/>
        <v>0</v>
      </c>
    </row>
    <row r="220" spans="1:44" ht="23.1" customHeight="1">
      <c r="A220" s="20" t="s">
        <v>133</v>
      </c>
      <c r="B220" s="19"/>
      <c r="C220" s="19"/>
      <c r="D220" s="19" t="s">
        <v>134</v>
      </c>
      <c r="E220" s="19"/>
      <c r="F220" s="19"/>
      <c r="G220" s="19"/>
      <c r="H220" s="20"/>
      <c r="I220" s="20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2"/>
      <c r="X220" s="22"/>
      <c r="Y220" s="22"/>
      <c r="Z220" s="21"/>
      <c r="AA220" s="21"/>
      <c r="AB220" s="19"/>
      <c r="AC220" s="19"/>
      <c r="AD220" s="19"/>
      <c r="AE220" s="19"/>
      <c r="AF220" s="19"/>
      <c r="AG220" s="19"/>
      <c r="AH220" s="20" t="s">
        <v>135</v>
      </c>
      <c r="AI220" s="6" t="str">
        <f t="shared" si="27"/>
        <v/>
      </c>
      <c r="AJ220" s="10" t="str">
        <f t="shared" si="28"/>
        <v/>
      </c>
      <c r="AK220" s="10" t="str">
        <f t="shared" si="29"/>
        <v/>
      </c>
      <c r="AL220" s="10" t="str">
        <f t="shared" si="30"/>
        <v/>
      </c>
      <c r="AM220" s="10" t="str">
        <f>IF(AI220="CONFIRMED",SUM(AK$3:AK220),"")</f>
        <v/>
      </c>
      <c r="AN220" s="6" t="str">
        <f t="shared" si="31"/>
        <v/>
      </c>
      <c r="AO220" s="11" t="str">
        <f t="shared" si="32"/>
        <v/>
      </c>
      <c r="AP220" s="11" t="str">
        <f t="shared" si="33"/>
        <v/>
      </c>
      <c r="AQ220" s="6" t="b">
        <f t="shared" si="34"/>
        <v>0</v>
      </c>
      <c r="AR220" s="6" t="b">
        <f t="shared" si="35"/>
        <v>0</v>
      </c>
    </row>
    <row r="221" spans="1:44" ht="23.1" customHeight="1">
      <c r="A221" s="20" t="s">
        <v>133</v>
      </c>
      <c r="B221" s="19"/>
      <c r="C221" s="19"/>
      <c r="D221" s="19" t="s">
        <v>134</v>
      </c>
      <c r="E221" s="19"/>
      <c r="F221" s="19"/>
      <c r="G221" s="19"/>
      <c r="H221" s="20"/>
      <c r="I221" s="20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2"/>
      <c r="X221" s="22"/>
      <c r="Y221" s="22"/>
      <c r="Z221" s="21"/>
      <c r="AA221" s="21"/>
      <c r="AB221" s="19"/>
      <c r="AC221" s="19"/>
      <c r="AD221" s="19"/>
      <c r="AE221" s="19"/>
      <c r="AF221" s="19"/>
      <c r="AG221" s="19"/>
      <c r="AH221" s="20" t="s">
        <v>135</v>
      </c>
      <c r="AI221" s="6" t="str">
        <f t="shared" si="27"/>
        <v/>
      </c>
      <c r="AJ221" s="10" t="str">
        <f t="shared" si="28"/>
        <v/>
      </c>
      <c r="AK221" s="10" t="str">
        <f t="shared" si="29"/>
        <v/>
      </c>
      <c r="AL221" s="10" t="str">
        <f t="shared" si="30"/>
        <v/>
      </c>
      <c r="AM221" s="10" t="str">
        <f>IF(AI221="CONFIRMED",SUM(AK$3:AK221),"")</f>
        <v/>
      </c>
      <c r="AN221" s="6" t="str">
        <f t="shared" si="31"/>
        <v/>
      </c>
      <c r="AO221" s="11" t="str">
        <f t="shared" si="32"/>
        <v/>
      </c>
      <c r="AP221" s="11" t="str">
        <f t="shared" si="33"/>
        <v/>
      </c>
      <c r="AQ221" s="6" t="b">
        <f t="shared" si="34"/>
        <v>0</v>
      </c>
      <c r="AR221" s="6" t="b">
        <f t="shared" si="35"/>
        <v>0</v>
      </c>
    </row>
    <row r="222" spans="1:44" ht="23.1" customHeight="1">
      <c r="A222" s="20" t="s">
        <v>133</v>
      </c>
      <c r="B222" s="19"/>
      <c r="C222" s="19"/>
      <c r="D222" s="19" t="s">
        <v>134</v>
      </c>
      <c r="E222" s="19"/>
      <c r="F222" s="19"/>
      <c r="G222" s="19"/>
      <c r="H222" s="20"/>
      <c r="I222" s="20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2"/>
      <c r="X222" s="22"/>
      <c r="Y222" s="22"/>
      <c r="Z222" s="21"/>
      <c r="AA222" s="21"/>
      <c r="AB222" s="19"/>
      <c r="AC222" s="19"/>
      <c r="AD222" s="19"/>
      <c r="AE222" s="19"/>
      <c r="AF222" s="19"/>
      <c r="AG222" s="19"/>
      <c r="AH222" s="20" t="s">
        <v>135</v>
      </c>
      <c r="AI222" s="6" t="str">
        <f t="shared" si="27"/>
        <v/>
      </c>
      <c r="AJ222" s="10" t="str">
        <f t="shared" si="28"/>
        <v/>
      </c>
      <c r="AK222" s="10" t="str">
        <f t="shared" si="29"/>
        <v/>
      </c>
      <c r="AL222" s="10" t="str">
        <f t="shared" si="30"/>
        <v/>
      </c>
      <c r="AM222" s="10" t="str">
        <f>IF(AI222="CONFIRMED",SUM(AK$3:AK222),"")</f>
        <v/>
      </c>
      <c r="AN222" s="6" t="str">
        <f t="shared" si="31"/>
        <v/>
      </c>
      <c r="AO222" s="11" t="str">
        <f t="shared" si="32"/>
        <v/>
      </c>
      <c r="AP222" s="11" t="str">
        <f t="shared" si="33"/>
        <v/>
      </c>
      <c r="AQ222" s="6" t="b">
        <f t="shared" si="34"/>
        <v>0</v>
      </c>
      <c r="AR222" s="6" t="b">
        <f t="shared" si="35"/>
        <v>0</v>
      </c>
    </row>
    <row r="223" spans="1:44" ht="23.1" customHeight="1">
      <c r="A223" s="20" t="s">
        <v>133</v>
      </c>
      <c r="B223" s="19"/>
      <c r="C223" s="19"/>
      <c r="D223" s="19" t="s">
        <v>134</v>
      </c>
      <c r="E223" s="19"/>
      <c r="F223" s="19"/>
      <c r="G223" s="19"/>
      <c r="H223" s="20"/>
      <c r="I223" s="20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2"/>
      <c r="X223" s="22"/>
      <c r="Y223" s="22"/>
      <c r="Z223" s="21"/>
      <c r="AA223" s="21"/>
      <c r="AB223" s="19"/>
      <c r="AC223" s="19"/>
      <c r="AD223" s="19"/>
      <c r="AE223" s="19"/>
      <c r="AF223" s="19"/>
      <c r="AG223" s="19"/>
      <c r="AH223" s="20" t="s">
        <v>135</v>
      </c>
      <c r="AI223" s="6" t="str">
        <f t="shared" si="27"/>
        <v/>
      </c>
      <c r="AJ223" s="10" t="str">
        <f t="shared" si="28"/>
        <v/>
      </c>
      <c r="AK223" s="10" t="str">
        <f t="shared" si="29"/>
        <v/>
      </c>
      <c r="AL223" s="10" t="str">
        <f t="shared" si="30"/>
        <v/>
      </c>
      <c r="AM223" s="10" t="str">
        <f>IF(AI223="CONFIRMED",SUM(AK$3:AK223),"")</f>
        <v/>
      </c>
      <c r="AN223" s="6" t="str">
        <f t="shared" si="31"/>
        <v/>
      </c>
      <c r="AO223" s="11" t="str">
        <f t="shared" si="32"/>
        <v/>
      </c>
      <c r="AP223" s="11" t="str">
        <f t="shared" si="33"/>
        <v/>
      </c>
      <c r="AQ223" s="6" t="b">
        <f t="shared" si="34"/>
        <v>0</v>
      </c>
      <c r="AR223" s="6" t="b">
        <f t="shared" si="35"/>
        <v>0</v>
      </c>
    </row>
    <row r="224" spans="1:44" ht="23.1" customHeight="1">
      <c r="A224" s="20" t="s">
        <v>133</v>
      </c>
      <c r="B224" s="19"/>
      <c r="C224" s="19"/>
      <c r="D224" s="19" t="s">
        <v>134</v>
      </c>
      <c r="E224" s="19"/>
      <c r="F224" s="19"/>
      <c r="G224" s="19"/>
      <c r="H224" s="20"/>
      <c r="I224" s="20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2"/>
      <c r="X224" s="22"/>
      <c r="Y224" s="22"/>
      <c r="Z224" s="21"/>
      <c r="AA224" s="21"/>
      <c r="AB224" s="19"/>
      <c r="AC224" s="19"/>
      <c r="AD224" s="19"/>
      <c r="AE224" s="19"/>
      <c r="AF224" s="19"/>
      <c r="AG224" s="19"/>
      <c r="AH224" s="20" t="s">
        <v>135</v>
      </c>
      <c r="AI224" s="6" t="str">
        <f t="shared" si="27"/>
        <v/>
      </c>
      <c r="AJ224" s="10" t="str">
        <f t="shared" si="28"/>
        <v/>
      </c>
      <c r="AK224" s="10" t="str">
        <f t="shared" si="29"/>
        <v/>
      </c>
      <c r="AL224" s="10" t="str">
        <f t="shared" si="30"/>
        <v/>
      </c>
      <c r="AM224" s="10" t="str">
        <f>IF(AI224="CONFIRMED",SUM(AK$3:AK224),"")</f>
        <v/>
      </c>
      <c r="AN224" s="6" t="str">
        <f t="shared" si="31"/>
        <v/>
      </c>
      <c r="AO224" s="11" t="str">
        <f t="shared" si="32"/>
        <v/>
      </c>
      <c r="AP224" s="11" t="str">
        <f t="shared" si="33"/>
        <v/>
      </c>
      <c r="AQ224" s="6" t="b">
        <f t="shared" si="34"/>
        <v>0</v>
      </c>
      <c r="AR224" s="6" t="b">
        <f t="shared" si="35"/>
        <v>0</v>
      </c>
    </row>
    <row r="225" spans="1:44" ht="23.1" customHeight="1">
      <c r="A225" s="20" t="s">
        <v>133</v>
      </c>
      <c r="B225" s="19"/>
      <c r="C225" s="19"/>
      <c r="D225" s="19" t="s">
        <v>134</v>
      </c>
      <c r="E225" s="19"/>
      <c r="F225" s="19"/>
      <c r="G225" s="19"/>
      <c r="H225" s="20"/>
      <c r="I225" s="20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2"/>
      <c r="X225" s="22"/>
      <c r="Y225" s="22"/>
      <c r="Z225" s="21"/>
      <c r="AA225" s="21"/>
      <c r="AB225" s="19"/>
      <c r="AC225" s="19"/>
      <c r="AD225" s="19"/>
      <c r="AE225" s="19"/>
      <c r="AF225" s="19"/>
      <c r="AG225" s="19"/>
      <c r="AH225" s="20" t="s">
        <v>135</v>
      </c>
      <c r="AI225" s="6" t="str">
        <f t="shared" si="27"/>
        <v/>
      </c>
      <c r="AJ225" s="10" t="str">
        <f t="shared" si="28"/>
        <v/>
      </c>
      <c r="AK225" s="10" t="str">
        <f t="shared" si="29"/>
        <v/>
      </c>
      <c r="AL225" s="10" t="str">
        <f t="shared" si="30"/>
        <v/>
      </c>
      <c r="AM225" s="10" t="str">
        <f>IF(AI225="CONFIRMED",SUM(AK$3:AK225),"")</f>
        <v/>
      </c>
      <c r="AN225" s="6" t="str">
        <f t="shared" si="31"/>
        <v/>
      </c>
      <c r="AO225" s="11" t="str">
        <f t="shared" si="32"/>
        <v/>
      </c>
      <c r="AP225" s="11" t="str">
        <f t="shared" si="33"/>
        <v/>
      </c>
      <c r="AQ225" s="6" t="b">
        <f t="shared" si="34"/>
        <v>0</v>
      </c>
      <c r="AR225" s="6" t="b">
        <f t="shared" si="35"/>
        <v>0</v>
      </c>
    </row>
    <row r="226" spans="1:44" ht="23.1" customHeight="1">
      <c r="A226" s="20" t="s">
        <v>133</v>
      </c>
      <c r="B226" s="19"/>
      <c r="C226" s="19"/>
      <c r="D226" s="19" t="s">
        <v>134</v>
      </c>
      <c r="E226" s="19"/>
      <c r="F226" s="19"/>
      <c r="G226" s="19"/>
      <c r="H226" s="20"/>
      <c r="I226" s="20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2"/>
      <c r="X226" s="22"/>
      <c r="Y226" s="22"/>
      <c r="Z226" s="21"/>
      <c r="AA226" s="21"/>
      <c r="AB226" s="19"/>
      <c r="AC226" s="19"/>
      <c r="AD226" s="19"/>
      <c r="AE226" s="19"/>
      <c r="AF226" s="19"/>
      <c r="AG226" s="19"/>
      <c r="AH226" s="20" t="s">
        <v>135</v>
      </c>
      <c r="AI226" s="6" t="str">
        <f t="shared" si="27"/>
        <v/>
      </c>
      <c r="AJ226" s="10" t="str">
        <f t="shared" si="28"/>
        <v/>
      </c>
      <c r="AK226" s="10" t="str">
        <f t="shared" si="29"/>
        <v/>
      </c>
      <c r="AL226" s="10" t="str">
        <f t="shared" si="30"/>
        <v/>
      </c>
      <c r="AM226" s="10" t="str">
        <f>IF(AI226="CONFIRMED",SUM(AK$3:AK226),"")</f>
        <v/>
      </c>
      <c r="AN226" s="6" t="str">
        <f t="shared" si="31"/>
        <v/>
      </c>
      <c r="AO226" s="11" t="str">
        <f t="shared" si="32"/>
        <v/>
      </c>
      <c r="AP226" s="11" t="str">
        <f t="shared" si="33"/>
        <v/>
      </c>
      <c r="AQ226" s="6" t="b">
        <f t="shared" si="34"/>
        <v>0</v>
      </c>
      <c r="AR226" s="6" t="b">
        <f t="shared" si="35"/>
        <v>0</v>
      </c>
    </row>
    <row r="227" spans="1:44" ht="23.1" customHeight="1">
      <c r="A227" s="20" t="s">
        <v>133</v>
      </c>
      <c r="B227" s="19"/>
      <c r="C227" s="19"/>
      <c r="D227" s="19" t="s">
        <v>134</v>
      </c>
      <c r="E227" s="19"/>
      <c r="F227" s="19"/>
      <c r="G227" s="19"/>
      <c r="H227" s="20"/>
      <c r="I227" s="20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2"/>
      <c r="X227" s="22"/>
      <c r="Y227" s="22"/>
      <c r="Z227" s="21"/>
      <c r="AA227" s="21"/>
      <c r="AB227" s="19"/>
      <c r="AC227" s="19"/>
      <c r="AD227" s="19"/>
      <c r="AE227" s="19"/>
      <c r="AF227" s="19"/>
      <c r="AG227" s="19"/>
      <c r="AH227" s="20" t="s">
        <v>135</v>
      </c>
      <c r="AI227" s="6" t="str">
        <f t="shared" si="27"/>
        <v/>
      </c>
      <c r="AJ227" s="10" t="str">
        <f t="shared" si="28"/>
        <v/>
      </c>
      <c r="AK227" s="10" t="str">
        <f t="shared" si="29"/>
        <v/>
      </c>
      <c r="AL227" s="10" t="str">
        <f t="shared" si="30"/>
        <v/>
      </c>
      <c r="AM227" s="10" t="str">
        <f>IF(AI227="CONFIRMED",SUM(AK$3:AK227),"")</f>
        <v/>
      </c>
      <c r="AN227" s="6" t="str">
        <f t="shared" si="31"/>
        <v/>
      </c>
      <c r="AO227" s="11" t="str">
        <f t="shared" si="32"/>
        <v/>
      </c>
      <c r="AP227" s="11" t="str">
        <f t="shared" si="33"/>
        <v/>
      </c>
      <c r="AQ227" s="6" t="b">
        <f t="shared" si="34"/>
        <v>0</v>
      </c>
      <c r="AR227" s="6" t="b">
        <f t="shared" si="35"/>
        <v>0</v>
      </c>
    </row>
    <row r="228" spans="1:44" ht="23.1" customHeight="1">
      <c r="A228" s="20" t="s">
        <v>133</v>
      </c>
      <c r="B228" s="19"/>
      <c r="C228" s="19"/>
      <c r="D228" s="19" t="s">
        <v>134</v>
      </c>
      <c r="E228" s="19"/>
      <c r="F228" s="19"/>
      <c r="G228" s="19"/>
      <c r="H228" s="20"/>
      <c r="I228" s="20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2"/>
      <c r="X228" s="22"/>
      <c r="Y228" s="22"/>
      <c r="Z228" s="21"/>
      <c r="AA228" s="21"/>
      <c r="AB228" s="19"/>
      <c r="AC228" s="19"/>
      <c r="AD228" s="19"/>
      <c r="AE228" s="19"/>
      <c r="AF228" s="19"/>
      <c r="AG228" s="19"/>
      <c r="AH228" s="20" t="s">
        <v>135</v>
      </c>
      <c r="AI228" s="6" t="str">
        <f t="shared" si="27"/>
        <v/>
      </c>
      <c r="AJ228" s="10" t="str">
        <f t="shared" si="28"/>
        <v/>
      </c>
      <c r="AK228" s="10" t="str">
        <f t="shared" si="29"/>
        <v/>
      </c>
      <c r="AL228" s="10" t="str">
        <f t="shared" si="30"/>
        <v/>
      </c>
      <c r="AM228" s="10" t="str">
        <f>IF(AI228="CONFIRMED",SUM(AK$3:AK228),"")</f>
        <v/>
      </c>
      <c r="AN228" s="6" t="str">
        <f t="shared" si="31"/>
        <v/>
      </c>
      <c r="AO228" s="11" t="str">
        <f t="shared" si="32"/>
        <v/>
      </c>
      <c r="AP228" s="11" t="str">
        <f t="shared" si="33"/>
        <v/>
      </c>
      <c r="AQ228" s="6" t="b">
        <f t="shared" si="34"/>
        <v>0</v>
      </c>
      <c r="AR228" s="6" t="b">
        <f t="shared" si="35"/>
        <v>0</v>
      </c>
    </row>
    <row r="229" spans="1:44" ht="23.1" customHeight="1">
      <c r="A229" s="20" t="s">
        <v>133</v>
      </c>
      <c r="B229" s="19"/>
      <c r="C229" s="19"/>
      <c r="D229" s="19" t="s">
        <v>134</v>
      </c>
      <c r="E229" s="19"/>
      <c r="F229" s="19"/>
      <c r="G229" s="19"/>
      <c r="H229" s="20"/>
      <c r="I229" s="20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2"/>
      <c r="X229" s="22"/>
      <c r="Y229" s="22"/>
      <c r="Z229" s="21"/>
      <c r="AA229" s="21"/>
      <c r="AB229" s="19"/>
      <c r="AC229" s="19"/>
      <c r="AD229" s="19"/>
      <c r="AE229" s="19"/>
      <c r="AF229" s="19"/>
      <c r="AG229" s="19"/>
      <c r="AH229" s="20" t="s">
        <v>135</v>
      </c>
      <c r="AI229" s="6" t="str">
        <f t="shared" si="27"/>
        <v/>
      </c>
      <c r="AJ229" s="10" t="str">
        <f t="shared" si="28"/>
        <v/>
      </c>
      <c r="AK229" s="10" t="str">
        <f t="shared" si="29"/>
        <v/>
      </c>
      <c r="AL229" s="10" t="str">
        <f t="shared" si="30"/>
        <v/>
      </c>
      <c r="AM229" s="10" t="str">
        <f>IF(AI229="CONFIRMED",SUM(AK$3:AK229),"")</f>
        <v/>
      </c>
      <c r="AN229" s="6" t="str">
        <f t="shared" si="31"/>
        <v/>
      </c>
      <c r="AO229" s="11" t="str">
        <f t="shared" si="32"/>
        <v/>
      </c>
      <c r="AP229" s="11" t="str">
        <f t="shared" si="33"/>
        <v/>
      </c>
      <c r="AQ229" s="6" t="b">
        <f t="shared" si="34"/>
        <v>0</v>
      </c>
      <c r="AR229" s="6" t="b">
        <f t="shared" si="35"/>
        <v>0</v>
      </c>
    </row>
    <row r="230" spans="1:44" ht="23.1" customHeight="1">
      <c r="A230" s="20" t="s">
        <v>133</v>
      </c>
      <c r="B230" s="19"/>
      <c r="C230" s="19"/>
      <c r="D230" s="19" t="s">
        <v>134</v>
      </c>
      <c r="E230" s="19"/>
      <c r="F230" s="19"/>
      <c r="G230" s="19"/>
      <c r="H230" s="20"/>
      <c r="I230" s="20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2"/>
      <c r="X230" s="22"/>
      <c r="Y230" s="22"/>
      <c r="Z230" s="21"/>
      <c r="AA230" s="21"/>
      <c r="AB230" s="19"/>
      <c r="AC230" s="19"/>
      <c r="AD230" s="19"/>
      <c r="AE230" s="19"/>
      <c r="AF230" s="19"/>
      <c r="AG230" s="19"/>
      <c r="AH230" s="20" t="s">
        <v>135</v>
      </c>
      <c r="AI230" s="6" t="str">
        <f t="shared" si="27"/>
        <v/>
      </c>
      <c r="AJ230" s="10" t="str">
        <f t="shared" si="28"/>
        <v/>
      </c>
      <c r="AK230" s="10" t="str">
        <f t="shared" si="29"/>
        <v/>
      </c>
      <c r="AL230" s="10" t="str">
        <f t="shared" si="30"/>
        <v/>
      </c>
      <c r="AM230" s="10" t="str">
        <f>IF(AI230="CONFIRMED",SUM(AK$3:AK230),"")</f>
        <v/>
      </c>
      <c r="AN230" s="6" t="str">
        <f t="shared" si="31"/>
        <v/>
      </c>
      <c r="AO230" s="11" t="str">
        <f t="shared" si="32"/>
        <v/>
      </c>
      <c r="AP230" s="11" t="str">
        <f t="shared" si="33"/>
        <v/>
      </c>
      <c r="AQ230" s="6" t="b">
        <f t="shared" si="34"/>
        <v>0</v>
      </c>
      <c r="AR230" s="6" t="b">
        <f t="shared" si="35"/>
        <v>0</v>
      </c>
    </row>
    <row r="231" spans="1:44" ht="23.1" customHeight="1">
      <c r="A231" s="20" t="s">
        <v>133</v>
      </c>
      <c r="B231" s="19"/>
      <c r="C231" s="19"/>
      <c r="D231" s="19" t="s">
        <v>134</v>
      </c>
      <c r="E231" s="19"/>
      <c r="F231" s="19"/>
      <c r="G231" s="19"/>
      <c r="H231" s="20"/>
      <c r="I231" s="20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2"/>
      <c r="X231" s="22"/>
      <c r="Y231" s="22"/>
      <c r="Z231" s="21"/>
      <c r="AA231" s="21"/>
      <c r="AB231" s="19"/>
      <c r="AC231" s="19"/>
      <c r="AD231" s="19"/>
      <c r="AE231" s="19"/>
      <c r="AF231" s="19"/>
      <c r="AG231" s="19"/>
      <c r="AH231" s="20" t="s">
        <v>135</v>
      </c>
      <c r="AI231" s="6" t="str">
        <f t="shared" si="27"/>
        <v/>
      </c>
      <c r="AJ231" s="10" t="str">
        <f t="shared" si="28"/>
        <v/>
      </c>
      <c r="AK231" s="10" t="str">
        <f t="shared" si="29"/>
        <v/>
      </c>
      <c r="AL231" s="10" t="str">
        <f t="shared" si="30"/>
        <v/>
      </c>
      <c r="AM231" s="10" t="str">
        <f>IF(AI231="CONFIRMED",SUM(AK$3:AK231),"")</f>
        <v/>
      </c>
      <c r="AN231" s="6" t="str">
        <f t="shared" si="31"/>
        <v/>
      </c>
      <c r="AO231" s="11" t="str">
        <f t="shared" si="32"/>
        <v/>
      </c>
      <c r="AP231" s="11" t="str">
        <f t="shared" si="33"/>
        <v/>
      </c>
      <c r="AQ231" s="6" t="b">
        <f t="shared" si="34"/>
        <v>0</v>
      </c>
      <c r="AR231" s="6" t="b">
        <f t="shared" si="35"/>
        <v>0</v>
      </c>
    </row>
    <row r="232" spans="1:44" ht="23.1" customHeight="1">
      <c r="A232" s="20" t="s">
        <v>133</v>
      </c>
      <c r="B232" s="19"/>
      <c r="C232" s="19"/>
      <c r="D232" s="19" t="s">
        <v>134</v>
      </c>
      <c r="E232" s="19"/>
      <c r="F232" s="19"/>
      <c r="G232" s="19"/>
      <c r="H232" s="20"/>
      <c r="I232" s="20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2"/>
      <c r="X232" s="22"/>
      <c r="Y232" s="22"/>
      <c r="Z232" s="21"/>
      <c r="AA232" s="21"/>
      <c r="AB232" s="19"/>
      <c r="AC232" s="19"/>
      <c r="AD232" s="19"/>
      <c r="AE232" s="19"/>
      <c r="AF232" s="19"/>
      <c r="AG232" s="19"/>
      <c r="AH232" s="20" t="s">
        <v>135</v>
      </c>
      <c r="AI232" s="6" t="str">
        <f t="shared" si="27"/>
        <v/>
      </c>
      <c r="AJ232" s="10" t="str">
        <f t="shared" si="28"/>
        <v/>
      </c>
      <c r="AK232" s="10" t="str">
        <f t="shared" si="29"/>
        <v/>
      </c>
      <c r="AL232" s="10" t="str">
        <f t="shared" si="30"/>
        <v/>
      </c>
      <c r="AM232" s="10" t="str">
        <f>IF(AI232="CONFIRMED",SUM(AK$3:AK232),"")</f>
        <v/>
      </c>
      <c r="AN232" s="6" t="str">
        <f t="shared" si="31"/>
        <v/>
      </c>
      <c r="AO232" s="11" t="str">
        <f t="shared" si="32"/>
        <v/>
      </c>
      <c r="AP232" s="11" t="str">
        <f t="shared" si="33"/>
        <v/>
      </c>
      <c r="AQ232" s="6" t="b">
        <f t="shared" si="34"/>
        <v>0</v>
      </c>
      <c r="AR232" s="6" t="b">
        <f t="shared" si="35"/>
        <v>0</v>
      </c>
    </row>
    <row r="233" spans="1:44" ht="23.1" customHeight="1">
      <c r="A233" s="20" t="s">
        <v>133</v>
      </c>
      <c r="B233" s="19"/>
      <c r="C233" s="19"/>
      <c r="D233" s="19" t="s">
        <v>134</v>
      </c>
      <c r="E233" s="19"/>
      <c r="F233" s="19"/>
      <c r="G233" s="19"/>
      <c r="H233" s="20"/>
      <c r="I233" s="20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2"/>
      <c r="X233" s="22"/>
      <c r="Y233" s="22"/>
      <c r="Z233" s="21"/>
      <c r="AA233" s="21"/>
      <c r="AB233" s="19"/>
      <c r="AC233" s="19"/>
      <c r="AD233" s="19"/>
      <c r="AE233" s="19"/>
      <c r="AF233" s="19"/>
      <c r="AG233" s="19"/>
      <c r="AH233" s="20" t="s">
        <v>135</v>
      </c>
      <c r="AI233" s="6" t="str">
        <f t="shared" si="27"/>
        <v/>
      </c>
      <c r="AJ233" s="10" t="str">
        <f t="shared" si="28"/>
        <v/>
      </c>
      <c r="AK233" s="10" t="str">
        <f t="shared" si="29"/>
        <v/>
      </c>
      <c r="AL233" s="10" t="str">
        <f t="shared" si="30"/>
        <v/>
      </c>
      <c r="AM233" s="10" t="str">
        <f>IF(AI233="CONFIRMED",SUM(AK$3:AK233),"")</f>
        <v/>
      </c>
      <c r="AN233" s="6" t="str">
        <f t="shared" si="31"/>
        <v/>
      </c>
      <c r="AO233" s="11" t="str">
        <f t="shared" si="32"/>
        <v/>
      </c>
      <c r="AP233" s="11" t="str">
        <f t="shared" si="33"/>
        <v/>
      </c>
      <c r="AQ233" s="6" t="b">
        <f t="shared" si="34"/>
        <v>0</v>
      </c>
      <c r="AR233" s="6" t="b">
        <f t="shared" si="35"/>
        <v>0</v>
      </c>
    </row>
    <row r="234" spans="1:44" ht="23.1" customHeight="1">
      <c r="A234" s="20" t="s">
        <v>133</v>
      </c>
      <c r="B234" s="19"/>
      <c r="C234" s="19"/>
      <c r="D234" s="19" t="s">
        <v>134</v>
      </c>
      <c r="E234" s="19"/>
      <c r="F234" s="19"/>
      <c r="G234" s="19"/>
      <c r="H234" s="20"/>
      <c r="I234" s="20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2"/>
      <c r="X234" s="22"/>
      <c r="Y234" s="22"/>
      <c r="Z234" s="21"/>
      <c r="AA234" s="21"/>
      <c r="AB234" s="19"/>
      <c r="AC234" s="19"/>
      <c r="AD234" s="19"/>
      <c r="AE234" s="19"/>
      <c r="AF234" s="19"/>
      <c r="AG234" s="19"/>
      <c r="AH234" s="20" t="s">
        <v>135</v>
      </c>
      <c r="AI234" s="6" t="str">
        <f t="shared" si="27"/>
        <v/>
      </c>
      <c r="AJ234" s="10" t="str">
        <f t="shared" si="28"/>
        <v/>
      </c>
      <c r="AK234" s="10" t="str">
        <f t="shared" si="29"/>
        <v/>
      </c>
      <c r="AL234" s="10" t="str">
        <f t="shared" si="30"/>
        <v/>
      </c>
      <c r="AM234" s="10" t="str">
        <f>IF(AI234="CONFIRMED",SUM(AK$3:AK234),"")</f>
        <v/>
      </c>
      <c r="AN234" s="6" t="str">
        <f t="shared" si="31"/>
        <v/>
      </c>
      <c r="AO234" s="11" t="str">
        <f t="shared" si="32"/>
        <v/>
      </c>
      <c r="AP234" s="11" t="str">
        <f t="shared" si="33"/>
        <v/>
      </c>
      <c r="AQ234" s="6" t="b">
        <f t="shared" si="34"/>
        <v>0</v>
      </c>
      <c r="AR234" s="6" t="b">
        <f t="shared" si="35"/>
        <v>0</v>
      </c>
    </row>
    <row r="235" spans="1:44" ht="23.1" customHeight="1">
      <c r="A235" s="20" t="s">
        <v>133</v>
      </c>
      <c r="B235" s="19"/>
      <c r="C235" s="19"/>
      <c r="D235" s="19" t="s">
        <v>134</v>
      </c>
      <c r="E235" s="19"/>
      <c r="F235" s="19"/>
      <c r="G235" s="19"/>
      <c r="H235" s="20"/>
      <c r="I235" s="20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2"/>
      <c r="X235" s="22"/>
      <c r="Y235" s="22"/>
      <c r="Z235" s="21"/>
      <c r="AA235" s="21"/>
      <c r="AB235" s="19"/>
      <c r="AC235" s="19"/>
      <c r="AD235" s="19"/>
      <c r="AE235" s="19"/>
      <c r="AF235" s="19"/>
      <c r="AG235" s="19"/>
      <c r="AH235" s="20" t="s">
        <v>135</v>
      </c>
      <c r="AI235" s="6" t="str">
        <f t="shared" si="27"/>
        <v/>
      </c>
      <c r="AJ235" s="10" t="str">
        <f t="shared" si="28"/>
        <v/>
      </c>
      <c r="AK235" s="10" t="str">
        <f t="shared" si="29"/>
        <v/>
      </c>
      <c r="AL235" s="10" t="str">
        <f t="shared" si="30"/>
        <v/>
      </c>
      <c r="AM235" s="10" t="str">
        <f>IF(AI235="CONFIRMED",SUM(AK$3:AK235),"")</f>
        <v/>
      </c>
      <c r="AN235" s="6" t="str">
        <f t="shared" si="31"/>
        <v/>
      </c>
      <c r="AO235" s="11" t="str">
        <f t="shared" si="32"/>
        <v/>
      </c>
      <c r="AP235" s="11" t="str">
        <f t="shared" si="33"/>
        <v/>
      </c>
      <c r="AQ235" s="6" t="b">
        <f t="shared" si="34"/>
        <v>0</v>
      </c>
      <c r="AR235" s="6" t="b">
        <f t="shared" si="35"/>
        <v>0</v>
      </c>
    </row>
    <row r="236" spans="1:44" ht="23.1" customHeight="1">
      <c r="A236" s="20" t="s">
        <v>133</v>
      </c>
      <c r="B236" s="19"/>
      <c r="C236" s="19"/>
      <c r="D236" s="19" t="s">
        <v>134</v>
      </c>
      <c r="E236" s="19"/>
      <c r="F236" s="19"/>
      <c r="G236" s="19"/>
      <c r="H236" s="20"/>
      <c r="I236" s="20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2"/>
      <c r="X236" s="22"/>
      <c r="Y236" s="22"/>
      <c r="Z236" s="21"/>
      <c r="AA236" s="21"/>
      <c r="AB236" s="19"/>
      <c r="AC236" s="19"/>
      <c r="AD236" s="19"/>
      <c r="AE236" s="19"/>
      <c r="AF236" s="19"/>
      <c r="AG236" s="19"/>
      <c r="AH236" s="20" t="s">
        <v>135</v>
      </c>
      <c r="AI236" s="6" t="str">
        <f t="shared" si="27"/>
        <v/>
      </c>
      <c r="AJ236" s="10" t="str">
        <f t="shared" si="28"/>
        <v/>
      </c>
      <c r="AK236" s="10" t="str">
        <f t="shared" si="29"/>
        <v/>
      </c>
      <c r="AL236" s="10" t="str">
        <f t="shared" si="30"/>
        <v/>
      </c>
      <c r="AM236" s="10" t="str">
        <f>IF(AI236="CONFIRMED",SUM(AK$3:AK236),"")</f>
        <v/>
      </c>
      <c r="AN236" s="6" t="str">
        <f t="shared" si="31"/>
        <v/>
      </c>
      <c r="AO236" s="11" t="str">
        <f t="shared" si="32"/>
        <v/>
      </c>
      <c r="AP236" s="11" t="str">
        <f t="shared" si="33"/>
        <v/>
      </c>
      <c r="AQ236" s="6" t="b">
        <f t="shared" si="34"/>
        <v>0</v>
      </c>
      <c r="AR236" s="6" t="b">
        <f t="shared" si="35"/>
        <v>0</v>
      </c>
    </row>
    <row r="237" spans="1:44" ht="23.1" customHeight="1">
      <c r="A237" s="20" t="s">
        <v>133</v>
      </c>
      <c r="B237" s="19"/>
      <c r="C237" s="19"/>
      <c r="D237" s="19" t="s">
        <v>134</v>
      </c>
      <c r="E237" s="19"/>
      <c r="F237" s="19"/>
      <c r="G237" s="19"/>
      <c r="H237" s="20"/>
      <c r="I237" s="20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2"/>
      <c r="X237" s="22"/>
      <c r="Y237" s="22"/>
      <c r="Z237" s="21"/>
      <c r="AA237" s="21"/>
      <c r="AB237" s="19"/>
      <c r="AC237" s="19"/>
      <c r="AD237" s="19"/>
      <c r="AE237" s="19"/>
      <c r="AF237" s="19"/>
      <c r="AG237" s="19"/>
      <c r="AH237" s="20" t="s">
        <v>135</v>
      </c>
      <c r="AI237" s="6" t="str">
        <f t="shared" si="27"/>
        <v/>
      </c>
      <c r="AJ237" s="10" t="str">
        <f t="shared" si="28"/>
        <v/>
      </c>
      <c r="AK237" s="10" t="str">
        <f t="shared" si="29"/>
        <v/>
      </c>
      <c r="AL237" s="10" t="str">
        <f t="shared" si="30"/>
        <v/>
      </c>
      <c r="AM237" s="10" t="str">
        <f>IF(AI237="CONFIRMED",SUM(AK$3:AK237),"")</f>
        <v/>
      </c>
      <c r="AN237" s="6" t="str">
        <f t="shared" si="31"/>
        <v/>
      </c>
      <c r="AO237" s="11" t="str">
        <f t="shared" si="32"/>
        <v/>
      </c>
      <c r="AP237" s="11" t="str">
        <f t="shared" si="33"/>
        <v/>
      </c>
      <c r="AQ237" s="6" t="b">
        <f t="shared" si="34"/>
        <v>0</v>
      </c>
      <c r="AR237" s="6" t="b">
        <f t="shared" si="35"/>
        <v>0</v>
      </c>
    </row>
    <row r="238" spans="1:44" ht="23.1" customHeight="1">
      <c r="A238" s="20" t="s">
        <v>133</v>
      </c>
      <c r="B238" s="19"/>
      <c r="C238" s="19"/>
      <c r="D238" s="19" t="s">
        <v>134</v>
      </c>
      <c r="E238" s="19"/>
      <c r="F238" s="19"/>
      <c r="G238" s="19"/>
      <c r="H238" s="20"/>
      <c r="I238" s="20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2"/>
      <c r="X238" s="22"/>
      <c r="Y238" s="22"/>
      <c r="Z238" s="21"/>
      <c r="AA238" s="21"/>
      <c r="AB238" s="19"/>
      <c r="AC238" s="19"/>
      <c r="AD238" s="19"/>
      <c r="AE238" s="19"/>
      <c r="AF238" s="19"/>
      <c r="AG238" s="19"/>
      <c r="AH238" s="20" t="s">
        <v>135</v>
      </c>
      <c r="AI238" s="6" t="str">
        <f t="shared" si="27"/>
        <v/>
      </c>
      <c r="AJ238" s="10" t="str">
        <f t="shared" si="28"/>
        <v/>
      </c>
      <c r="AK238" s="10" t="str">
        <f t="shared" si="29"/>
        <v/>
      </c>
      <c r="AL238" s="10" t="str">
        <f t="shared" si="30"/>
        <v/>
      </c>
      <c r="AM238" s="10" t="str">
        <f>IF(AI238="CONFIRMED",SUM(AK$3:AK238),"")</f>
        <v/>
      </c>
      <c r="AN238" s="6" t="str">
        <f t="shared" si="31"/>
        <v/>
      </c>
      <c r="AO238" s="11" t="str">
        <f t="shared" si="32"/>
        <v/>
      </c>
      <c r="AP238" s="11" t="str">
        <f t="shared" si="33"/>
        <v/>
      </c>
      <c r="AQ238" s="6" t="b">
        <f t="shared" si="34"/>
        <v>0</v>
      </c>
      <c r="AR238" s="6" t="b">
        <f t="shared" si="35"/>
        <v>0</v>
      </c>
    </row>
    <row r="239" spans="1:44" ht="23.1" customHeight="1">
      <c r="A239" s="20" t="s">
        <v>133</v>
      </c>
      <c r="B239" s="19"/>
      <c r="C239" s="19"/>
      <c r="D239" s="19" t="s">
        <v>134</v>
      </c>
      <c r="E239" s="19"/>
      <c r="F239" s="19"/>
      <c r="G239" s="19"/>
      <c r="H239" s="20"/>
      <c r="I239" s="20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2"/>
      <c r="X239" s="22"/>
      <c r="Y239" s="22"/>
      <c r="Z239" s="21"/>
      <c r="AA239" s="21"/>
      <c r="AB239" s="19"/>
      <c r="AC239" s="19"/>
      <c r="AD239" s="19"/>
      <c r="AE239" s="19"/>
      <c r="AF239" s="19"/>
      <c r="AG239" s="19"/>
      <c r="AH239" s="20" t="s">
        <v>135</v>
      </c>
      <c r="AI239" s="6" t="str">
        <f t="shared" si="27"/>
        <v/>
      </c>
      <c r="AJ239" s="10" t="str">
        <f t="shared" si="28"/>
        <v/>
      </c>
      <c r="AK239" s="10" t="str">
        <f t="shared" si="29"/>
        <v/>
      </c>
      <c r="AL239" s="10" t="str">
        <f t="shared" si="30"/>
        <v/>
      </c>
      <c r="AM239" s="10" t="str">
        <f>IF(AI239="CONFIRMED",SUM(AK$3:AK239),"")</f>
        <v/>
      </c>
      <c r="AN239" s="6" t="str">
        <f t="shared" si="31"/>
        <v/>
      </c>
      <c r="AO239" s="11" t="str">
        <f t="shared" si="32"/>
        <v/>
      </c>
      <c r="AP239" s="11" t="str">
        <f t="shared" si="33"/>
        <v/>
      </c>
      <c r="AQ239" s="6" t="b">
        <f t="shared" si="34"/>
        <v>0</v>
      </c>
      <c r="AR239" s="6" t="b">
        <f t="shared" si="35"/>
        <v>0</v>
      </c>
    </row>
    <row r="240" spans="1:44" ht="23.1" customHeight="1">
      <c r="A240" s="20" t="s">
        <v>133</v>
      </c>
      <c r="B240" s="19"/>
      <c r="C240" s="19"/>
      <c r="D240" s="19" t="s">
        <v>134</v>
      </c>
      <c r="E240" s="19"/>
      <c r="F240" s="19"/>
      <c r="G240" s="19"/>
      <c r="H240" s="20"/>
      <c r="I240" s="20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2"/>
      <c r="X240" s="22"/>
      <c r="Y240" s="22"/>
      <c r="Z240" s="21"/>
      <c r="AA240" s="21"/>
      <c r="AB240" s="19"/>
      <c r="AC240" s="19"/>
      <c r="AD240" s="19"/>
      <c r="AE240" s="19"/>
      <c r="AF240" s="19"/>
      <c r="AG240" s="19"/>
      <c r="AH240" s="20" t="s">
        <v>135</v>
      </c>
      <c r="AI240" s="6" t="str">
        <f t="shared" si="27"/>
        <v/>
      </c>
      <c r="AJ240" s="10" t="str">
        <f t="shared" si="28"/>
        <v/>
      </c>
      <c r="AK240" s="10" t="str">
        <f t="shared" si="29"/>
        <v/>
      </c>
      <c r="AL240" s="10" t="str">
        <f t="shared" si="30"/>
        <v/>
      </c>
      <c r="AM240" s="10" t="str">
        <f>IF(AI240="CONFIRMED",SUM(AK$3:AK240),"")</f>
        <v/>
      </c>
      <c r="AN240" s="6" t="str">
        <f t="shared" si="31"/>
        <v/>
      </c>
      <c r="AO240" s="11" t="str">
        <f t="shared" si="32"/>
        <v/>
      </c>
      <c r="AP240" s="11" t="str">
        <f t="shared" si="33"/>
        <v/>
      </c>
      <c r="AQ240" s="6" t="b">
        <f t="shared" si="34"/>
        <v>0</v>
      </c>
      <c r="AR240" s="6" t="b">
        <f t="shared" si="35"/>
        <v>0</v>
      </c>
    </row>
    <row r="241" spans="1:44" ht="23.1" customHeight="1">
      <c r="A241" s="20" t="s">
        <v>133</v>
      </c>
      <c r="B241" s="19"/>
      <c r="C241" s="19"/>
      <c r="D241" s="19" t="s">
        <v>134</v>
      </c>
      <c r="E241" s="19"/>
      <c r="F241" s="19"/>
      <c r="G241" s="19"/>
      <c r="H241" s="20"/>
      <c r="I241" s="20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2"/>
      <c r="X241" s="22"/>
      <c r="Y241" s="22"/>
      <c r="Z241" s="21"/>
      <c r="AA241" s="21"/>
      <c r="AB241" s="19"/>
      <c r="AC241" s="19"/>
      <c r="AD241" s="19"/>
      <c r="AE241" s="19"/>
      <c r="AF241" s="19"/>
      <c r="AG241" s="19"/>
      <c r="AH241" s="20" t="s">
        <v>135</v>
      </c>
      <c r="AI241" s="6" t="str">
        <f t="shared" si="27"/>
        <v/>
      </c>
      <c r="AJ241" s="10" t="str">
        <f t="shared" si="28"/>
        <v/>
      </c>
      <c r="AK241" s="10" t="str">
        <f t="shared" si="29"/>
        <v/>
      </c>
      <c r="AL241" s="10" t="str">
        <f t="shared" si="30"/>
        <v/>
      </c>
      <c r="AM241" s="10" t="str">
        <f>IF(AI241="CONFIRMED",SUM(AK$3:AK241),"")</f>
        <v/>
      </c>
      <c r="AN241" s="6" t="str">
        <f t="shared" si="31"/>
        <v/>
      </c>
      <c r="AO241" s="11" t="str">
        <f t="shared" si="32"/>
        <v/>
      </c>
      <c r="AP241" s="11" t="str">
        <f t="shared" si="33"/>
        <v/>
      </c>
      <c r="AQ241" s="6" t="b">
        <f t="shared" si="34"/>
        <v>0</v>
      </c>
      <c r="AR241" s="6" t="b">
        <f t="shared" si="35"/>
        <v>0</v>
      </c>
    </row>
    <row r="242" spans="1:44" ht="23.1" customHeight="1">
      <c r="A242" s="20" t="s">
        <v>133</v>
      </c>
      <c r="B242" s="19"/>
      <c r="C242" s="19"/>
      <c r="D242" s="19" t="s">
        <v>134</v>
      </c>
      <c r="E242" s="19"/>
      <c r="F242" s="19"/>
      <c r="G242" s="19"/>
      <c r="H242" s="20"/>
      <c r="I242" s="20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2"/>
      <c r="X242" s="22"/>
      <c r="Y242" s="22"/>
      <c r="Z242" s="21"/>
      <c r="AA242" s="21"/>
      <c r="AB242" s="19"/>
      <c r="AC242" s="19"/>
      <c r="AD242" s="19"/>
      <c r="AE242" s="19"/>
      <c r="AF242" s="19"/>
      <c r="AG242" s="19"/>
      <c r="AH242" s="20" t="s">
        <v>135</v>
      </c>
      <c r="AI242" s="6" t="str">
        <f t="shared" si="27"/>
        <v/>
      </c>
      <c r="AJ242" s="10" t="str">
        <f t="shared" si="28"/>
        <v/>
      </c>
      <c r="AK242" s="10" t="str">
        <f t="shared" si="29"/>
        <v/>
      </c>
      <c r="AL242" s="10" t="str">
        <f t="shared" si="30"/>
        <v/>
      </c>
      <c r="AM242" s="10" t="str">
        <f>IF(AI242="CONFIRMED",SUM(AK$3:AK242),"")</f>
        <v/>
      </c>
      <c r="AN242" s="6" t="str">
        <f t="shared" si="31"/>
        <v/>
      </c>
      <c r="AO242" s="11" t="str">
        <f t="shared" si="32"/>
        <v/>
      </c>
      <c r="AP242" s="11" t="str">
        <f t="shared" si="33"/>
        <v/>
      </c>
      <c r="AQ242" s="6" t="b">
        <f t="shared" si="34"/>
        <v>0</v>
      </c>
      <c r="AR242" s="6" t="b">
        <f t="shared" si="35"/>
        <v>0</v>
      </c>
    </row>
    <row r="243" spans="1:44" ht="23.1" customHeight="1">
      <c r="A243" s="20" t="s">
        <v>133</v>
      </c>
      <c r="B243" s="19"/>
      <c r="C243" s="19"/>
      <c r="D243" s="19" t="s">
        <v>134</v>
      </c>
      <c r="E243" s="19"/>
      <c r="F243" s="19"/>
      <c r="G243" s="19"/>
      <c r="H243" s="20"/>
      <c r="I243" s="20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2"/>
      <c r="X243" s="22"/>
      <c r="Y243" s="22"/>
      <c r="Z243" s="21"/>
      <c r="AA243" s="21"/>
      <c r="AB243" s="19"/>
      <c r="AC243" s="19"/>
      <c r="AD243" s="19"/>
      <c r="AE243" s="19"/>
      <c r="AF243" s="19"/>
      <c r="AG243" s="19"/>
      <c r="AH243" s="20" t="s">
        <v>135</v>
      </c>
      <c r="AI243" s="6" t="str">
        <f t="shared" si="27"/>
        <v/>
      </c>
      <c r="AJ243" s="10" t="str">
        <f t="shared" si="28"/>
        <v/>
      </c>
      <c r="AK243" s="10" t="str">
        <f t="shared" si="29"/>
        <v/>
      </c>
      <c r="AL243" s="10" t="str">
        <f t="shared" si="30"/>
        <v/>
      </c>
      <c r="AM243" s="10" t="str">
        <f>IF(AI243="CONFIRMED",SUM(AK$3:AK243),"")</f>
        <v/>
      </c>
      <c r="AN243" s="6" t="str">
        <f t="shared" si="31"/>
        <v/>
      </c>
      <c r="AO243" s="11" t="str">
        <f t="shared" si="32"/>
        <v/>
      </c>
      <c r="AP243" s="11" t="str">
        <f t="shared" si="33"/>
        <v/>
      </c>
      <c r="AQ243" s="6" t="b">
        <f t="shared" si="34"/>
        <v>0</v>
      </c>
      <c r="AR243" s="6" t="b">
        <f t="shared" si="35"/>
        <v>0</v>
      </c>
    </row>
    <row r="244" spans="1:44" ht="23.1" customHeight="1">
      <c r="A244" s="20" t="s">
        <v>133</v>
      </c>
      <c r="B244" s="19"/>
      <c r="C244" s="19"/>
      <c r="D244" s="19" t="s">
        <v>134</v>
      </c>
      <c r="E244" s="19"/>
      <c r="F244" s="19"/>
      <c r="G244" s="19"/>
      <c r="H244" s="20"/>
      <c r="I244" s="20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2"/>
      <c r="X244" s="22"/>
      <c r="Y244" s="22"/>
      <c r="Z244" s="21"/>
      <c r="AA244" s="21"/>
      <c r="AB244" s="19"/>
      <c r="AC244" s="19"/>
      <c r="AD244" s="19"/>
      <c r="AE244" s="19"/>
      <c r="AF244" s="19"/>
      <c r="AG244" s="19"/>
      <c r="AH244" s="20" t="s">
        <v>135</v>
      </c>
      <c r="AI244" s="6" t="str">
        <f t="shared" si="27"/>
        <v/>
      </c>
      <c r="AJ244" s="10" t="str">
        <f t="shared" si="28"/>
        <v/>
      </c>
      <c r="AK244" s="10" t="str">
        <f t="shared" si="29"/>
        <v/>
      </c>
      <c r="AL244" s="10" t="str">
        <f t="shared" si="30"/>
        <v/>
      </c>
      <c r="AM244" s="10" t="str">
        <f>IF(AI244="CONFIRMED",SUM(AK$3:AK244),"")</f>
        <v/>
      </c>
      <c r="AN244" s="6" t="str">
        <f t="shared" si="31"/>
        <v/>
      </c>
      <c r="AO244" s="11" t="str">
        <f t="shared" si="32"/>
        <v/>
      </c>
      <c r="AP244" s="11" t="str">
        <f t="shared" si="33"/>
        <v/>
      </c>
      <c r="AQ244" s="6" t="b">
        <f t="shared" si="34"/>
        <v>0</v>
      </c>
      <c r="AR244" s="6" t="b">
        <f t="shared" si="35"/>
        <v>0</v>
      </c>
    </row>
    <row r="245" spans="1:44" ht="23.1" customHeight="1">
      <c r="A245" s="20" t="s">
        <v>133</v>
      </c>
      <c r="B245" s="19"/>
      <c r="C245" s="19"/>
      <c r="D245" s="19" t="s">
        <v>134</v>
      </c>
      <c r="E245" s="19"/>
      <c r="F245" s="19"/>
      <c r="G245" s="19"/>
      <c r="H245" s="20"/>
      <c r="I245" s="20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2"/>
      <c r="X245" s="22"/>
      <c r="Y245" s="22"/>
      <c r="Z245" s="21"/>
      <c r="AA245" s="21"/>
      <c r="AB245" s="19"/>
      <c r="AC245" s="19"/>
      <c r="AD245" s="19"/>
      <c r="AE245" s="19"/>
      <c r="AF245" s="19"/>
      <c r="AG245" s="19"/>
      <c r="AH245" s="20" t="s">
        <v>135</v>
      </c>
      <c r="AI245" s="6" t="str">
        <f t="shared" si="27"/>
        <v/>
      </c>
      <c r="AJ245" s="10" t="str">
        <f t="shared" si="28"/>
        <v/>
      </c>
      <c r="AK245" s="10" t="str">
        <f t="shared" si="29"/>
        <v/>
      </c>
      <c r="AL245" s="10" t="str">
        <f t="shared" si="30"/>
        <v/>
      </c>
      <c r="AM245" s="10" t="str">
        <f>IF(AI245="CONFIRMED",SUM(AK$3:AK245),"")</f>
        <v/>
      </c>
      <c r="AN245" s="6" t="str">
        <f t="shared" si="31"/>
        <v/>
      </c>
      <c r="AO245" s="11" t="str">
        <f t="shared" si="32"/>
        <v/>
      </c>
      <c r="AP245" s="11" t="str">
        <f t="shared" si="33"/>
        <v/>
      </c>
      <c r="AQ245" s="6" t="b">
        <f t="shared" si="34"/>
        <v>0</v>
      </c>
      <c r="AR245" s="6" t="b">
        <f t="shared" si="35"/>
        <v>0</v>
      </c>
    </row>
    <row r="246" spans="1:44" ht="23.1" customHeight="1">
      <c r="A246" s="20" t="s">
        <v>133</v>
      </c>
      <c r="B246" s="19"/>
      <c r="C246" s="19"/>
      <c r="D246" s="19" t="s">
        <v>134</v>
      </c>
      <c r="E246" s="19"/>
      <c r="F246" s="19"/>
      <c r="G246" s="19"/>
      <c r="H246" s="20"/>
      <c r="I246" s="20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2"/>
      <c r="X246" s="22"/>
      <c r="Y246" s="22"/>
      <c r="Z246" s="21"/>
      <c r="AA246" s="21"/>
      <c r="AB246" s="19"/>
      <c r="AC246" s="19"/>
      <c r="AD246" s="19"/>
      <c r="AE246" s="19"/>
      <c r="AF246" s="19"/>
      <c r="AG246" s="19"/>
      <c r="AH246" s="20" t="s">
        <v>135</v>
      </c>
      <c r="AI246" s="6" t="str">
        <f t="shared" si="27"/>
        <v/>
      </c>
      <c r="AJ246" s="10" t="str">
        <f t="shared" si="28"/>
        <v/>
      </c>
      <c r="AK246" s="10" t="str">
        <f t="shared" si="29"/>
        <v/>
      </c>
      <c r="AL246" s="10" t="str">
        <f t="shared" si="30"/>
        <v/>
      </c>
      <c r="AM246" s="10" t="str">
        <f>IF(AI246="CONFIRMED",SUM(AK$3:AK246),"")</f>
        <v/>
      </c>
      <c r="AN246" s="6" t="str">
        <f t="shared" si="31"/>
        <v/>
      </c>
      <c r="AO246" s="11" t="str">
        <f t="shared" si="32"/>
        <v/>
      </c>
      <c r="AP246" s="11" t="str">
        <f t="shared" si="33"/>
        <v/>
      </c>
      <c r="AQ246" s="6" t="b">
        <f t="shared" si="34"/>
        <v>0</v>
      </c>
      <c r="AR246" s="6" t="b">
        <f t="shared" si="35"/>
        <v>0</v>
      </c>
    </row>
    <row r="247" spans="1:44" ht="23.1" customHeight="1">
      <c r="A247" s="20" t="s">
        <v>133</v>
      </c>
      <c r="B247" s="19"/>
      <c r="C247" s="19"/>
      <c r="D247" s="19" t="s">
        <v>134</v>
      </c>
      <c r="E247" s="19"/>
      <c r="F247" s="19"/>
      <c r="G247" s="19"/>
      <c r="H247" s="20"/>
      <c r="I247" s="20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2"/>
      <c r="X247" s="22"/>
      <c r="Y247" s="22"/>
      <c r="Z247" s="21"/>
      <c r="AA247" s="21"/>
      <c r="AB247" s="19"/>
      <c r="AC247" s="19"/>
      <c r="AD247" s="19"/>
      <c r="AE247" s="19"/>
      <c r="AF247" s="19"/>
      <c r="AG247" s="19"/>
      <c r="AH247" s="20" t="s">
        <v>135</v>
      </c>
      <c r="AI247" s="6" t="str">
        <f t="shared" si="27"/>
        <v/>
      </c>
      <c r="AJ247" s="10" t="str">
        <f t="shared" si="28"/>
        <v/>
      </c>
      <c r="AK247" s="10" t="str">
        <f t="shared" si="29"/>
        <v/>
      </c>
      <c r="AL247" s="10" t="str">
        <f t="shared" si="30"/>
        <v/>
      </c>
      <c r="AM247" s="10" t="str">
        <f>IF(AI247="CONFIRMED",SUM(AK$3:AK247),"")</f>
        <v/>
      </c>
      <c r="AN247" s="6" t="str">
        <f t="shared" si="31"/>
        <v/>
      </c>
      <c r="AO247" s="11" t="str">
        <f t="shared" si="32"/>
        <v/>
      </c>
      <c r="AP247" s="11" t="str">
        <f t="shared" si="33"/>
        <v/>
      </c>
      <c r="AQ247" s="6" t="b">
        <f t="shared" si="34"/>
        <v>0</v>
      </c>
      <c r="AR247" s="6" t="b">
        <f t="shared" si="35"/>
        <v>0</v>
      </c>
    </row>
    <row r="248" spans="1:44" ht="23.1" customHeight="1">
      <c r="A248" s="20" t="s">
        <v>133</v>
      </c>
      <c r="B248" s="19"/>
      <c r="C248" s="19"/>
      <c r="D248" s="19" t="s">
        <v>134</v>
      </c>
      <c r="E248" s="19"/>
      <c r="F248" s="19"/>
      <c r="G248" s="19"/>
      <c r="H248" s="20"/>
      <c r="I248" s="20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2"/>
      <c r="X248" s="22"/>
      <c r="Y248" s="22"/>
      <c r="Z248" s="21"/>
      <c r="AA248" s="21"/>
      <c r="AB248" s="19"/>
      <c r="AC248" s="19"/>
      <c r="AD248" s="19"/>
      <c r="AE248" s="19"/>
      <c r="AF248" s="19"/>
      <c r="AG248" s="19"/>
      <c r="AH248" s="20" t="s">
        <v>135</v>
      </c>
      <c r="AI248" s="6" t="str">
        <f t="shared" si="27"/>
        <v/>
      </c>
      <c r="AJ248" s="10" t="str">
        <f t="shared" si="28"/>
        <v/>
      </c>
      <c r="AK248" s="10" t="str">
        <f t="shared" si="29"/>
        <v/>
      </c>
      <c r="AL248" s="10" t="str">
        <f t="shared" si="30"/>
        <v/>
      </c>
      <c r="AM248" s="10" t="str">
        <f>IF(AI248="CONFIRMED",SUM(AK$3:AK248),"")</f>
        <v/>
      </c>
      <c r="AN248" s="6" t="str">
        <f t="shared" si="31"/>
        <v/>
      </c>
      <c r="AO248" s="11" t="str">
        <f t="shared" si="32"/>
        <v/>
      </c>
      <c r="AP248" s="11" t="str">
        <f t="shared" si="33"/>
        <v/>
      </c>
      <c r="AQ248" s="6" t="b">
        <f t="shared" si="34"/>
        <v>0</v>
      </c>
      <c r="AR248" s="6" t="b">
        <f t="shared" si="35"/>
        <v>0</v>
      </c>
    </row>
    <row r="249" spans="1:44" ht="23.1" customHeight="1">
      <c r="A249" s="20" t="s">
        <v>133</v>
      </c>
      <c r="B249" s="19"/>
      <c r="C249" s="19"/>
      <c r="D249" s="19" t="s">
        <v>134</v>
      </c>
      <c r="E249" s="19"/>
      <c r="F249" s="19"/>
      <c r="G249" s="19"/>
      <c r="H249" s="20"/>
      <c r="I249" s="20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2"/>
      <c r="X249" s="22"/>
      <c r="Y249" s="22"/>
      <c r="Z249" s="21"/>
      <c r="AA249" s="21"/>
      <c r="AB249" s="19"/>
      <c r="AC249" s="19"/>
      <c r="AD249" s="19"/>
      <c r="AE249" s="19"/>
      <c r="AF249" s="19"/>
      <c r="AG249" s="19"/>
      <c r="AH249" s="20" t="s">
        <v>135</v>
      </c>
      <c r="AI249" s="6" t="str">
        <f t="shared" si="27"/>
        <v/>
      </c>
      <c r="AJ249" s="10" t="str">
        <f t="shared" si="28"/>
        <v/>
      </c>
      <c r="AK249" s="10" t="str">
        <f t="shared" si="29"/>
        <v/>
      </c>
      <c r="AL249" s="10" t="str">
        <f t="shared" si="30"/>
        <v/>
      </c>
      <c r="AM249" s="10" t="str">
        <f>IF(AI249="CONFIRMED",SUM(AK$3:AK249),"")</f>
        <v/>
      </c>
      <c r="AN249" s="6" t="str">
        <f t="shared" si="31"/>
        <v/>
      </c>
      <c r="AO249" s="11" t="str">
        <f t="shared" si="32"/>
        <v/>
      </c>
      <c r="AP249" s="11" t="str">
        <f t="shared" si="33"/>
        <v/>
      </c>
      <c r="AQ249" s="6" t="b">
        <f t="shared" si="34"/>
        <v>0</v>
      </c>
      <c r="AR249" s="6" t="b">
        <f t="shared" si="35"/>
        <v>0</v>
      </c>
    </row>
    <row r="250" spans="1:44" ht="23.1" customHeight="1">
      <c r="A250" s="20" t="s">
        <v>133</v>
      </c>
      <c r="B250" s="19"/>
      <c r="C250" s="19"/>
      <c r="D250" s="19" t="s">
        <v>134</v>
      </c>
      <c r="E250" s="19"/>
      <c r="F250" s="19"/>
      <c r="G250" s="19"/>
      <c r="H250" s="20"/>
      <c r="I250" s="20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2"/>
      <c r="X250" s="22"/>
      <c r="Y250" s="22"/>
      <c r="Z250" s="21"/>
      <c r="AA250" s="21"/>
      <c r="AB250" s="19"/>
      <c r="AC250" s="19"/>
      <c r="AD250" s="19"/>
      <c r="AE250" s="19"/>
      <c r="AF250" s="19"/>
      <c r="AG250" s="19"/>
      <c r="AH250" s="20" t="s">
        <v>135</v>
      </c>
      <c r="AI250" s="6" t="str">
        <f t="shared" si="27"/>
        <v/>
      </c>
      <c r="AJ250" s="10" t="str">
        <f t="shared" si="28"/>
        <v/>
      </c>
      <c r="AK250" s="10" t="str">
        <f t="shared" si="29"/>
        <v/>
      </c>
      <c r="AL250" s="10" t="str">
        <f t="shared" si="30"/>
        <v/>
      </c>
      <c r="AM250" s="10" t="str">
        <f>IF(AI250="CONFIRMED",SUM(AK$3:AK250),"")</f>
        <v/>
      </c>
      <c r="AN250" s="6" t="str">
        <f t="shared" si="31"/>
        <v/>
      </c>
      <c r="AO250" s="11" t="str">
        <f t="shared" si="32"/>
        <v/>
      </c>
      <c r="AP250" s="11" t="str">
        <f t="shared" si="33"/>
        <v/>
      </c>
      <c r="AQ250" s="6" t="b">
        <f t="shared" si="34"/>
        <v>0</v>
      </c>
      <c r="AR250" s="6" t="b">
        <f t="shared" si="35"/>
        <v>0</v>
      </c>
    </row>
    <row r="251" spans="1:44" ht="23.1" customHeight="1">
      <c r="A251" s="20" t="s">
        <v>133</v>
      </c>
      <c r="B251" s="19"/>
      <c r="C251" s="19"/>
      <c r="D251" s="19" t="s">
        <v>134</v>
      </c>
      <c r="E251" s="19"/>
      <c r="F251" s="19"/>
      <c r="G251" s="19"/>
      <c r="H251" s="20"/>
      <c r="I251" s="20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2"/>
      <c r="X251" s="22"/>
      <c r="Y251" s="22"/>
      <c r="Z251" s="21"/>
      <c r="AA251" s="21"/>
      <c r="AB251" s="19"/>
      <c r="AC251" s="19"/>
      <c r="AD251" s="19"/>
      <c r="AE251" s="19"/>
      <c r="AF251" s="19"/>
      <c r="AG251" s="19"/>
      <c r="AH251" s="20" t="s">
        <v>135</v>
      </c>
      <c r="AI251" s="6" t="str">
        <f t="shared" si="27"/>
        <v/>
      </c>
      <c r="AJ251" s="10" t="str">
        <f t="shared" si="28"/>
        <v/>
      </c>
      <c r="AK251" s="10" t="str">
        <f t="shared" si="29"/>
        <v/>
      </c>
      <c r="AL251" s="10" t="str">
        <f t="shared" si="30"/>
        <v/>
      </c>
      <c r="AM251" s="10" t="str">
        <f>IF(AI251="CONFIRMED",SUM(AK$3:AK251),"")</f>
        <v/>
      </c>
      <c r="AN251" s="6" t="str">
        <f t="shared" si="31"/>
        <v/>
      </c>
      <c r="AO251" s="11" t="str">
        <f t="shared" si="32"/>
        <v/>
      </c>
      <c r="AP251" s="11" t="str">
        <f t="shared" si="33"/>
        <v/>
      </c>
      <c r="AQ251" s="6" t="b">
        <f t="shared" si="34"/>
        <v>0</v>
      </c>
      <c r="AR251" s="6" t="b">
        <f t="shared" si="35"/>
        <v>0</v>
      </c>
    </row>
    <row r="252" spans="1:44" ht="23.1" customHeight="1">
      <c r="A252" s="20" t="s">
        <v>133</v>
      </c>
      <c r="B252" s="19"/>
      <c r="C252" s="19"/>
      <c r="D252" s="19" t="s">
        <v>134</v>
      </c>
      <c r="E252" s="19"/>
      <c r="F252" s="19"/>
      <c r="G252" s="19"/>
      <c r="H252" s="20"/>
      <c r="I252" s="20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2"/>
      <c r="X252" s="22"/>
      <c r="Y252" s="22"/>
      <c r="Z252" s="21"/>
      <c r="AA252" s="21"/>
      <c r="AB252" s="19"/>
      <c r="AC252" s="19"/>
      <c r="AD252" s="19"/>
      <c r="AE252" s="19"/>
      <c r="AF252" s="19"/>
      <c r="AG252" s="19"/>
      <c r="AH252" s="20" t="s">
        <v>135</v>
      </c>
      <c r="AI252" s="6" t="str">
        <f t="shared" si="27"/>
        <v/>
      </c>
      <c r="AJ252" s="10" t="str">
        <f t="shared" si="28"/>
        <v/>
      </c>
      <c r="AK252" s="10" t="str">
        <f t="shared" si="29"/>
        <v/>
      </c>
      <c r="AL252" s="10" t="str">
        <f t="shared" si="30"/>
        <v/>
      </c>
      <c r="AM252" s="10" t="str">
        <f>IF(AI252="CONFIRMED",SUM(AK$3:AK252),"")</f>
        <v/>
      </c>
      <c r="AN252" s="6" t="str">
        <f t="shared" si="31"/>
        <v/>
      </c>
      <c r="AO252" s="11" t="str">
        <f t="shared" si="32"/>
        <v/>
      </c>
      <c r="AP252" s="11" t="str">
        <f t="shared" si="33"/>
        <v/>
      </c>
      <c r="AQ252" s="6" t="b">
        <f t="shared" si="34"/>
        <v>0</v>
      </c>
      <c r="AR252" s="6" t="b">
        <f t="shared" si="35"/>
        <v>0</v>
      </c>
    </row>
    <row r="253" spans="1:44" ht="23.1" customHeight="1">
      <c r="A253" s="20" t="s">
        <v>133</v>
      </c>
      <c r="B253" s="19"/>
      <c r="C253" s="19"/>
      <c r="D253" s="19" t="s">
        <v>134</v>
      </c>
      <c r="E253" s="19"/>
      <c r="F253" s="19"/>
      <c r="G253" s="19"/>
      <c r="H253" s="20"/>
      <c r="I253" s="20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2"/>
      <c r="X253" s="22"/>
      <c r="Y253" s="22"/>
      <c r="Z253" s="21"/>
      <c r="AA253" s="21"/>
      <c r="AB253" s="19"/>
      <c r="AC253" s="19"/>
      <c r="AD253" s="19"/>
      <c r="AE253" s="19"/>
      <c r="AF253" s="19"/>
      <c r="AG253" s="19"/>
      <c r="AH253" s="20" t="s">
        <v>135</v>
      </c>
      <c r="AI253" s="6" t="str">
        <f t="shared" si="27"/>
        <v/>
      </c>
      <c r="AJ253" s="10" t="str">
        <f t="shared" si="28"/>
        <v/>
      </c>
      <c r="AK253" s="10" t="str">
        <f t="shared" si="29"/>
        <v/>
      </c>
      <c r="AL253" s="10" t="str">
        <f t="shared" si="30"/>
        <v/>
      </c>
      <c r="AM253" s="10" t="str">
        <f>IF(AI253="CONFIRMED",SUM(AK$3:AK253),"")</f>
        <v/>
      </c>
      <c r="AN253" s="6" t="str">
        <f t="shared" si="31"/>
        <v/>
      </c>
      <c r="AO253" s="11" t="str">
        <f t="shared" si="32"/>
        <v/>
      </c>
      <c r="AP253" s="11" t="str">
        <f t="shared" si="33"/>
        <v/>
      </c>
      <c r="AQ253" s="6" t="b">
        <f t="shared" si="34"/>
        <v>0</v>
      </c>
      <c r="AR253" s="6" t="b">
        <f t="shared" si="35"/>
        <v>0</v>
      </c>
    </row>
    <row r="254" spans="1:44" ht="23.1" customHeight="1">
      <c r="A254" s="20" t="s">
        <v>133</v>
      </c>
      <c r="B254" s="19"/>
      <c r="C254" s="19"/>
      <c r="D254" s="19" t="s">
        <v>134</v>
      </c>
      <c r="E254" s="19"/>
      <c r="F254" s="19"/>
      <c r="G254" s="19"/>
      <c r="H254" s="20"/>
      <c r="I254" s="20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2"/>
      <c r="X254" s="22"/>
      <c r="Y254" s="22"/>
      <c r="Z254" s="21"/>
      <c r="AA254" s="21"/>
      <c r="AB254" s="19"/>
      <c r="AC254" s="19"/>
      <c r="AD254" s="19"/>
      <c r="AE254" s="19"/>
      <c r="AF254" s="19"/>
      <c r="AG254" s="19"/>
      <c r="AH254" s="20" t="s">
        <v>135</v>
      </c>
      <c r="AI254" s="6" t="str">
        <f t="shared" si="27"/>
        <v/>
      </c>
      <c r="AJ254" s="10" t="str">
        <f t="shared" si="28"/>
        <v/>
      </c>
      <c r="AK254" s="10" t="str">
        <f t="shared" si="29"/>
        <v/>
      </c>
      <c r="AL254" s="10" t="str">
        <f t="shared" si="30"/>
        <v/>
      </c>
      <c r="AM254" s="10" t="str">
        <f>IF(AI254="CONFIRMED",SUM(AK$3:AK254),"")</f>
        <v/>
      </c>
      <c r="AN254" s="6" t="str">
        <f t="shared" si="31"/>
        <v/>
      </c>
      <c r="AO254" s="11" t="str">
        <f t="shared" si="32"/>
        <v/>
      </c>
      <c r="AP254" s="11" t="str">
        <f t="shared" si="33"/>
        <v/>
      </c>
      <c r="AQ254" s="6" t="b">
        <f t="shared" si="34"/>
        <v>0</v>
      </c>
      <c r="AR254" s="6" t="b">
        <f t="shared" si="35"/>
        <v>0</v>
      </c>
    </row>
    <row r="255" spans="1:44" ht="23.1" customHeight="1">
      <c r="A255" s="20" t="s">
        <v>133</v>
      </c>
      <c r="B255" s="19"/>
      <c r="C255" s="19"/>
      <c r="D255" s="19" t="s">
        <v>134</v>
      </c>
      <c r="E255" s="19"/>
      <c r="F255" s="19"/>
      <c r="G255" s="19"/>
      <c r="H255" s="20"/>
      <c r="I255" s="20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2"/>
      <c r="X255" s="22"/>
      <c r="Y255" s="22"/>
      <c r="Z255" s="21"/>
      <c r="AA255" s="21"/>
      <c r="AB255" s="19"/>
      <c r="AC255" s="19"/>
      <c r="AD255" s="19"/>
      <c r="AE255" s="19"/>
      <c r="AF255" s="19"/>
      <c r="AG255" s="19"/>
      <c r="AH255" s="20" t="s">
        <v>135</v>
      </c>
      <c r="AI255" s="6" t="str">
        <f t="shared" si="27"/>
        <v/>
      </c>
      <c r="AJ255" s="10" t="str">
        <f t="shared" si="28"/>
        <v/>
      </c>
      <c r="AK255" s="10" t="str">
        <f t="shared" si="29"/>
        <v/>
      </c>
      <c r="AL255" s="10" t="str">
        <f t="shared" si="30"/>
        <v/>
      </c>
      <c r="AM255" s="10" t="str">
        <f>IF(AI255="CONFIRMED",SUM(AK$3:AK255),"")</f>
        <v/>
      </c>
      <c r="AN255" s="6" t="str">
        <f t="shared" si="31"/>
        <v/>
      </c>
      <c r="AO255" s="11" t="str">
        <f t="shared" si="32"/>
        <v/>
      </c>
      <c r="AP255" s="11" t="str">
        <f t="shared" si="33"/>
        <v/>
      </c>
      <c r="AQ255" s="6" t="b">
        <f t="shared" si="34"/>
        <v>0</v>
      </c>
      <c r="AR255" s="6" t="b">
        <f t="shared" si="35"/>
        <v>0</v>
      </c>
    </row>
    <row r="256" spans="1:44" ht="23.1" customHeight="1">
      <c r="A256" s="20" t="s">
        <v>133</v>
      </c>
      <c r="B256" s="19"/>
      <c r="C256" s="19"/>
      <c r="D256" s="19" t="s">
        <v>134</v>
      </c>
      <c r="E256" s="19"/>
      <c r="F256" s="19"/>
      <c r="G256" s="19"/>
      <c r="H256" s="20"/>
      <c r="I256" s="20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2"/>
      <c r="X256" s="22"/>
      <c r="Y256" s="22"/>
      <c r="Z256" s="21"/>
      <c r="AA256" s="21"/>
      <c r="AB256" s="19"/>
      <c r="AC256" s="19"/>
      <c r="AD256" s="19"/>
      <c r="AE256" s="19"/>
      <c r="AF256" s="19"/>
      <c r="AG256" s="19"/>
      <c r="AH256" s="20" t="s">
        <v>135</v>
      </c>
      <c r="AI256" s="6" t="str">
        <f t="shared" si="27"/>
        <v/>
      </c>
      <c r="AJ256" s="10" t="str">
        <f t="shared" si="28"/>
        <v/>
      </c>
      <c r="AK256" s="10" t="str">
        <f t="shared" si="29"/>
        <v/>
      </c>
      <c r="AL256" s="10" t="str">
        <f t="shared" si="30"/>
        <v/>
      </c>
      <c r="AM256" s="10" t="str">
        <f>IF(AI256="CONFIRMED",SUM(AK$3:AK256),"")</f>
        <v/>
      </c>
      <c r="AN256" s="6" t="str">
        <f t="shared" si="31"/>
        <v/>
      </c>
      <c r="AO256" s="11" t="str">
        <f t="shared" si="32"/>
        <v/>
      </c>
      <c r="AP256" s="11" t="str">
        <f t="shared" si="33"/>
        <v/>
      </c>
      <c r="AQ256" s="6" t="b">
        <f t="shared" si="34"/>
        <v>0</v>
      </c>
      <c r="AR256" s="6" t="b">
        <f t="shared" si="35"/>
        <v>0</v>
      </c>
    </row>
    <row r="257" spans="1:44" ht="23.1" customHeight="1">
      <c r="A257" s="20" t="s">
        <v>133</v>
      </c>
      <c r="B257" s="19"/>
      <c r="C257" s="19"/>
      <c r="D257" s="19" t="s">
        <v>134</v>
      </c>
      <c r="E257" s="19"/>
      <c r="F257" s="19"/>
      <c r="G257" s="19"/>
      <c r="H257" s="20"/>
      <c r="I257" s="20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2"/>
      <c r="X257" s="22"/>
      <c r="Y257" s="22"/>
      <c r="Z257" s="21"/>
      <c r="AA257" s="21"/>
      <c r="AB257" s="19"/>
      <c r="AC257" s="19"/>
      <c r="AD257" s="19"/>
      <c r="AE257" s="19"/>
      <c r="AF257" s="19"/>
      <c r="AG257" s="19"/>
      <c r="AH257" s="20" t="s">
        <v>135</v>
      </c>
      <c r="AI257" s="6" t="str">
        <f t="shared" si="27"/>
        <v/>
      </c>
      <c r="AJ257" s="10" t="str">
        <f t="shared" si="28"/>
        <v/>
      </c>
      <c r="AK257" s="10" t="str">
        <f t="shared" si="29"/>
        <v/>
      </c>
      <c r="AL257" s="10" t="str">
        <f t="shared" si="30"/>
        <v/>
      </c>
      <c r="AM257" s="10" t="str">
        <f>IF(AI257="CONFIRMED",SUM(AK$3:AK257),"")</f>
        <v/>
      </c>
      <c r="AN257" s="6" t="str">
        <f t="shared" si="31"/>
        <v/>
      </c>
      <c r="AO257" s="11" t="str">
        <f t="shared" si="32"/>
        <v/>
      </c>
      <c r="AP257" s="11" t="str">
        <f t="shared" si="33"/>
        <v/>
      </c>
      <c r="AQ257" s="6" t="b">
        <f t="shared" si="34"/>
        <v>0</v>
      </c>
      <c r="AR257" s="6" t="b">
        <f t="shared" si="35"/>
        <v>0</v>
      </c>
    </row>
    <row r="258" spans="1:44" ht="23.1" customHeight="1">
      <c r="A258" s="20" t="s">
        <v>133</v>
      </c>
      <c r="B258" s="19"/>
      <c r="C258" s="19"/>
      <c r="D258" s="19" t="s">
        <v>134</v>
      </c>
      <c r="E258" s="19"/>
      <c r="F258" s="19"/>
      <c r="G258" s="19"/>
      <c r="H258" s="20"/>
      <c r="I258" s="20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2"/>
      <c r="X258" s="22"/>
      <c r="Y258" s="22"/>
      <c r="Z258" s="21"/>
      <c r="AA258" s="21"/>
      <c r="AB258" s="19"/>
      <c r="AC258" s="19"/>
      <c r="AD258" s="19"/>
      <c r="AE258" s="19"/>
      <c r="AF258" s="19"/>
      <c r="AG258" s="19"/>
      <c r="AH258" s="20" t="s">
        <v>135</v>
      </c>
      <c r="AI258" s="6" t="str">
        <f t="shared" si="27"/>
        <v/>
      </c>
      <c r="AJ258" s="10" t="str">
        <f t="shared" si="28"/>
        <v/>
      </c>
      <c r="AK258" s="10" t="str">
        <f t="shared" si="29"/>
        <v/>
      </c>
      <c r="AL258" s="10" t="str">
        <f t="shared" si="30"/>
        <v/>
      </c>
      <c r="AM258" s="10" t="str">
        <f>IF(AI258="CONFIRMED",SUM(AK$3:AK258),"")</f>
        <v/>
      </c>
      <c r="AN258" s="6" t="str">
        <f t="shared" si="31"/>
        <v/>
      </c>
      <c r="AO258" s="11" t="str">
        <f t="shared" si="32"/>
        <v/>
      </c>
      <c r="AP258" s="11" t="str">
        <f t="shared" si="33"/>
        <v/>
      </c>
      <c r="AQ258" s="6" t="b">
        <f t="shared" si="34"/>
        <v>0</v>
      </c>
      <c r="AR258" s="6" t="b">
        <f t="shared" si="35"/>
        <v>0</v>
      </c>
    </row>
    <row r="259" spans="1:44" ht="23.1" customHeight="1">
      <c r="A259" s="20" t="s">
        <v>133</v>
      </c>
      <c r="B259" s="19"/>
      <c r="C259" s="19"/>
      <c r="D259" s="19" t="s">
        <v>134</v>
      </c>
      <c r="E259" s="19"/>
      <c r="F259" s="19"/>
      <c r="G259" s="19"/>
      <c r="H259" s="20"/>
      <c r="I259" s="20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2"/>
      <c r="X259" s="22"/>
      <c r="Y259" s="22"/>
      <c r="Z259" s="21"/>
      <c r="AA259" s="21"/>
      <c r="AB259" s="19"/>
      <c r="AC259" s="19"/>
      <c r="AD259" s="19"/>
      <c r="AE259" s="19"/>
      <c r="AF259" s="19"/>
      <c r="AG259" s="19"/>
      <c r="AH259" s="20" t="s">
        <v>135</v>
      </c>
      <c r="AI259" s="6" t="str">
        <f t="shared" ref="AI259:AI302" si="36">IF(COUNTA(B259:C259,E259:AG259)=0,"",IF(B259="PLAN","PLAN",IF(B259&lt;&gt;"CLOSED","CHECK_TYPE",IF(C259="ESTIMATED","ESTIMATED",IF(C259&lt;&gt;"ACTUAL","CHECK_COST_BASIS",IF(NOT(AR259),"CHECK_DETAILS",IF(NOT(AQ259),"CHECK_NUMBERS","CONFIRMED")))))))</f>
        <v/>
      </c>
      <c r="AJ259" s="10" t="str">
        <f t="shared" ref="AJ259:AJ322" si="37">IF(AI259="CONFIRMED",IF(G259="LONG",1,-1)*L259*(K259-J259),"")</f>
        <v/>
      </c>
      <c r="AK259" s="10" t="str">
        <f t="shared" ref="AK259:AK322" si="38">IF(AI259="CONFIRMED",AJ259-M259-N259-O259,"")</f>
        <v/>
      </c>
      <c r="AL259" s="10" t="str">
        <f t="shared" ref="AL259:AL322" si="39">IF(AND(AI259="CONFIRMED",ISNUMBER(P259),P259&gt;0),AK259/P259,"")</f>
        <v/>
      </c>
      <c r="AM259" s="10" t="str">
        <f>IF(AI259="CONFIRMED",SUM(AK$3:AK259),"")</f>
        <v/>
      </c>
      <c r="AN259" s="6" t="str">
        <f t="shared" ref="AN259:AN302" si="40">IF(AI259="CONFIRMED",LEFT(I259,7),"")</f>
        <v/>
      </c>
      <c r="AO259" s="11" t="str">
        <f t="shared" ref="AO259:AO302" si="41">IF(H259="","",IFERROR(IF(AND(ISTEXT(H259),LEN(H259)=19,VALUE(LEFT(H259,4))&gt;=2000,VALUE(LEFT(H259,4))&lt;=2099,TEXT(DATE(VALUE(LEFT(H259,4)),VALUE(MID(H259,6,2)),VALUE(MID(H259,9,2)))+TIME(VALUE(MID(H259,12,2)),VALUE(MID(H259,15,2)),VALUE(RIGHT(H259,2))),"yyyy-mm-dd hh:mm:ss")=H259),DATE(VALUE(LEFT(H259,4)),VALUE(MID(H259,6,2)),VALUE(MID(H259,9,2)))+TIME(VALUE(MID(H259,12,2)),VALUE(MID(H259,15,2)),VALUE(RIGHT(H259,2))),-1),-1))</f>
        <v/>
      </c>
      <c r="AP259" s="11" t="str">
        <f t="shared" ref="AP259:AP302" si="42">IF(I259="","",IFERROR(IF(AND(ISTEXT(I259),LEN(I259)=19,VALUE(LEFT(I259,4))&gt;=2000,VALUE(LEFT(I259,4))&lt;=2099,TEXT(DATE(VALUE(LEFT(I259,4)),VALUE(MID(I259,6,2)),VALUE(MID(I259,9,2)))+TIME(VALUE(MID(I259,12,2)),VALUE(MID(I259,15,2)),VALUE(RIGHT(I259,2))),"yyyy-mm-dd hh:mm:ss")=I259),DATE(VALUE(LEFT(I259,4)),VALUE(MID(I259,6,2)),VALUE(MID(I259,9,2)))+TIME(VALUE(MID(I259,12,2)),VALUE(MID(I259,15,2)),VALUE(RIGHT(I259,2))),-1),-1))</f>
        <v/>
      </c>
      <c r="AQ259" s="6" t="b">
        <f t="shared" ref="AQ259:AQ302" si="43">IFERROR(AND(COUNT(J259:O259)=6,J259&gt;0,K259&gt;0,L259&gt;0,M259&gt;=0,N259&gt;=0,MAX(J259:N259)&lt;=1000000000000,ABS(O259)&lt;=1000000000000,AND(ROUND(J259,12)=J259,IF(J259=0,TRUE,ROUND(J259,11-INT(LOG10(ABS(J259))))=J259)),AND(ROUND(K259,12)=K259,IF(K259=0,TRUE,ROUND(K259,11-INT(LOG10(ABS(K259))))=K259)),AND(ROUND(L259,12)=L259,IF(L259=0,TRUE,ROUND(L259,11-INT(LOG10(ABS(L259))))=L259)),AND(ROUND(M259,12)=M259,IF(M259=0,TRUE,ROUND(M259,11-INT(LOG10(ABS(M259))))=M259)),AND(ROUND(N259,12)=N259,IF(N259=0,TRUE,ROUND(N259,11-INT(LOG10(ABS(N259))))=N259)),AND(ROUND(O259,12)=O259,IF(O259=0,TRUE,ROUND(O259,11-INT(LOG10(ABS(O259))))=O259)),ABS(IF(G259="LONG",1,-1)*L259*(K259-J259))&lt;=1000000000000,ABS((IF(G259="LONG",1,-1)*L259*(K259-J259)-M259-N259-O259))&lt;=1000000000000,J259*L259&lt;=1000000000000,OR(AND(J259=K259,M259=0,N259=0,O259=0),ABS((IF(G259="LONG",1,-1)*L259*(K259-J259)-M259-N259-O259))&gt;MAX(0.00000001,ABS(IF(G259="LONG",1,-1)*L259*(K259-J259))*0.000000000001))),FALSE)</f>
        <v>0</v>
      </c>
      <c r="AR259" s="6" t="b">
        <f t="shared" ref="AR259:AR302" si="44">IFERROR(AND(A259="1.0",D259="Asia/Seoul",LEN(TRIM(E259))&gt;0,LEN(TRIM(F259))&gt;0,OR(G259="LONG",G259="SHORT"),ISNUMBER(AO259),ISNUMBER(AP259),AO259&gt;0,AP259&gt;=AO259),FALSE)</f>
        <v>0</v>
      </c>
    </row>
    <row r="260" spans="1:44" ht="23.1" customHeight="1">
      <c r="A260" s="20" t="s">
        <v>133</v>
      </c>
      <c r="B260" s="19"/>
      <c r="C260" s="19"/>
      <c r="D260" s="19" t="s">
        <v>134</v>
      </c>
      <c r="E260" s="19"/>
      <c r="F260" s="19"/>
      <c r="G260" s="19"/>
      <c r="H260" s="20"/>
      <c r="I260" s="20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2"/>
      <c r="X260" s="22"/>
      <c r="Y260" s="22"/>
      <c r="Z260" s="21"/>
      <c r="AA260" s="21"/>
      <c r="AB260" s="19"/>
      <c r="AC260" s="19"/>
      <c r="AD260" s="19"/>
      <c r="AE260" s="19"/>
      <c r="AF260" s="19"/>
      <c r="AG260" s="19"/>
      <c r="AH260" s="20" t="s">
        <v>135</v>
      </c>
      <c r="AI260" s="6" t="str">
        <f t="shared" si="36"/>
        <v/>
      </c>
      <c r="AJ260" s="10" t="str">
        <f t="shared" si="37"/>
        <v/>
      </c>
      <c r="AK260" s="10" t="str">
        <f t="shared" si="38"/>
        <v/>
      </c>
      <c r="AL260" s="10" t="str">
        <f t="shared" si="39"/>
        <v/>
      </c>
      <c r="AM260" s="10" t="str">
        <f>IF(AI260="CONFIRMED",SUM(AK$3:AK260),"")</f>
        <v/>
      </c>
      <c r="AN260" s="6" t="str">
        <f t="shared" si="40"/>
        <v/>
      </c>
      <c r="AO260" s="11" t="str">
        <f t="shared" si="41"/>
        <v/>
      </c>
      <c r="AP260" s="11" t="str">
        <f t="shared" si="42"/>
        <v/>
      </c>
      <c r="AQ260" s="6" t="b">
        <f t="shared" si="43"/>
        <v>0</v>
      </c>
      <c r="AR260" s="6" t="b">
        <f t="shared" si="44"/>
        <v>0</v>
      </c>
    </row>
    <row r="261" spans="1:44" ht="23.1" customHeight="1">
      <c r="A261" s="20" t="s">
        <v>133</v>
      </c>
      <c r="B261" s="19"/>
      <c r="C261" s="19"/>
      <c r="D261" s="19" t="s">
        <v>134</v>
      </c>
      <c r="E261" s="19"/>
      <c r="F261" s="19"/>
      <c r="G261" s="19"/>
      <c r="H261" s="20"/>
      <c r="I261" s="20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2"/>
      <c r="X261" s="22"/>
      <c r="Y261" s="22"/>
      <c r="Z261" s="21"/>
      <c r="AA261" s="21"/>
      <c r="AB261" s="19"/>
      <c r="AC261" s="19"/>
      <c r="AD261" s="19"/>
      <c r="AE261" s="19"/>
      <c r="AF261" s="19"/>
      <c r="AG261" s="19"/>
      <c r="AH261" s="20" t="s">
        <v>135</v>
      </c>
      <c r="AI261" s="6" t="str">
        <f t="shared" si="36"/>
        <v/>
      </c>
      <c r="AJ261" s="10" t="str">
        <f t="shared" si="37"/>
        <v/>
      </c>
      <c r="AK261" s="10" t="str">
        <f t="shared" si="38"/>
        <v/>
      </c>
      <c r="AL261" s="10" t="str">
        <f t="shared" si="39"/>
        <v/>
      </c>
      <c r="AM261" s="10" t="str">
        <f>IF(AI261="CONFIRMED",SUM(AK$3:AK261),"")</f>
        <v/>
      </c>
      <c r="AN261" s="6" t="str">
        <f t="shared" si="40"/>
        <v/>
      </c>
      <c r="AO261" s="11" t="str">
        <f t="shared" si="41"/>
        <v/>
      </c>
      <c r="AP261" s="11" t="str">
        <f t="shared" si="42"/>
        <v/>
      </c>
      <c r="AQ261" s="6" t="b">
        <f t="shared" si="43"/>
        <v>0</v>
      </c>
      <c r="AR261" s="6" t="b">
        <f t="shared" si="44"/>
        <v>0</v>
      </c>
    </row>
    <row r="262" spans="1:44" ht="23.1" customHeight="1">
      <c r="A262" s="20" t="s">
        <v>133</v>
      </c>
      <c r="B262" s="19"/>
      <c r="C262" s="19"/>
      <c r="D262" s="19" t="s">
        <v>134</v>
      </c>
      <c r="E262" s="19"/>
      <c r="F262" s="19"/>
      <c r="G262" s="19"/>
      <c r="H262" s="20"/>
      <c r="I262" s="20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2"/>
      <c r="X262" s="22"/>
      <c r="Y262" s="22"/>
      <c r="Z262" s="21"/>
      <c r="AA262" s="21"/>
      <c r="AB262" s="19"/>
      <c r="AC262" s="19"/>
      <c r="AD262" s="19"/>
      <c r="AE262" s="19"/>
      <c r="AF262" s="19"/>
      <c r="AG262" s="19"/>
      <c r="AH262" s="20" t="s">
        <v>135</v>
      </c>
      <c r="AI262" s="6" t="str">
        <f t="shared" si="36"/>
        <v/>
      </c>
      <c r="AJ262" s="10" t="str">
        <f t="shared" si="37"/>
        <v/>
      </c>
      <c r="AK262" s="10" t="str">
        <f t="shared" si="38"/>
        <v/>
      </c>
      <c r="AL262" s="10" t="str">
        <f t="shared" si="39"/>
        <v/>
      </c>
      <c r="AM262" s="10" t="str">
        <f>IF(AI262="CONFIRMED",SUM(AK$3:AK262),"")</f>
        <v/>
      </c>
      <c r="AN262" s="6" t="str">
        <f t="shared" si="40"/>
        <v/>
      </c>
      <c r="AO262" s="11" t="str">
        <f t="shared" si="41"/>
        <v/>
      </c>
      <c r="AP262" s="11" t="str">
        <f t="shared" si="42"/>
        <v/>
      </c>
      <c r="AQ262" s="6" t="b">
        <f t="shared" si="43"/>
        <v>0</v>
      </c>
      <c r="AR262" s="6" t="b">
        <f t="shared" si="44"/>
        <v>0</v>
      </c>
    </row>
    <row r="263" spans="1:44" ht="23.1" customHeight="1">
      <c r="A263" s="20" t="s">
        <v>133</v>
      </c>
      <c r="B263" s="19"/>
      <c r="C263" s="19"/>
      <c r="D263" s="19" t="s">
        <v>134</v>
      </c>
      <c r="E263" s="19"/>
      <c r="F263" s="19"/>
      <c r="G263" s="19"/>
      <c r="H263" s="20"/>
      <c r="I263" s="20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2"/>
      <c r="X263" s="22"/>
      <c r="Y263" s="22"/>
      <c r="Z263" s="21"/>
      <c r="AA263" s="21"/>
      <c r="AB263" s="19"/>
      <c r="AC263" s="19"/>
      <c r="AD263" s="19"/>
      <c r="AE263" s="19"/>
      <c r="AF263" s="19"/>
      <c r="AG263" s="19"/>
      <c r="AH263" s="20" t="s">
        <v>135</v>
      </c>
      <c r="AI263" s="6" t="str">
        <f t="shared" si="36"/>
        <v/>
      </c>
      <c r="AJ263" s="10" t="str">
        <f t="shared" si="37"/>
        <v/>
      </c>
      <c r="AK263" s="10" t="str">
        <f t="shared" si="38"/>
        <v/>
      </c>
      <c r="AL263" s="10" t="str">
        <f t="shared" si="39"/>
        <v/>
      </c>
      <c r="AM263" s="10" t="str">
        <f>IF(AI263="CONFIRMED",SUM(AK$3:AK263),"")</f>
        <v/>
      </c>
      <c r="AN263" s="6" t="str">
        <f t="shared" si="40"/>
        <v/>
      </c>
      <c r="AO263" s="11" t="str">
        <f t="shared" si="41"/>
        <v/>
      </c>
      <c r="AP263" s="11" t="str">
        <f t="shared" si="42"/>
        <v/>
      </c>
      <c r="AQ263" s="6" t="b">
        <f t="shared" si="43"/>
        <v>0</v>
      </c>
      <c r="AR263" s="6" t="b">
        <f t="shared" si="44"/>
        <v>0</v>
      </c>
    </row>
    <row r="264" spans="1:44" ht="23.1" customHeight="1">
      <c r="A264" s="20" t="s">
        <v>133</v>
      </c>
      <c r="B264" s="19"/>
      <c r="C264" s="19"/>
      <c r="D264" s="19" t="s">
        <v>134</v>
      </c>
      <c r="E264" s="19"/>
      <c r="F264" s="19"/>
      <c r="G264" s="19"/>
      <c r="H264" s="20"/>
      <c r="I264" s="20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2"/>
      <c r="X264" s="22"/>
      <c r="Y264" s="22"/>
      <c r="Z264" s="21"/>
      <c r="AA264" s="21"/>
      <c r="AB264" s="19"/>
      <c r="AC264" s="19"/>
      <c r="AD264" s="19"/>
      <c r="AE264" s="19"/>
      <c r="AF264" s="19"/>
      <c r="AG264" s="19"/>
      <c r="AH264" s="20" t="s">
        <v>135</v>
      </c>
      <c r="AI264" s="6" t="str">
        <f t="shared" si="36"/>
        <v/>
      </c>
      <c r="AJ264" s="10" t="str">
        <f t="shared" si="37"/>
        <v/>
      </c>
      <c r="AK264" s="10" t="str">
        <f t="shared" si="38"/>
        <v/>
      </c>
      <c r="AL264" s="10" t="str">
        <f t="shared" si="39"/>
        <v/>
      </c>
      <c r="AM264" s="10" t="str">
        <f>IF(AI264="CONFIRMED",SUM(AK$3:AK264),"")</f>
        <v/>
      </c>
      <c r="AN264" s="6" t="str">
        <f t="shared" si="40"/>
        <v/>
      </c>
      <c r="AO264" s="11" t="str">
        <f t="shared" si="41"/>
        <v/>
      </c>
      <c r="AP264" s="11" t="str">
        <f t="shared" si="42"/>
        <v/>
      </c>
      <c r="AQ264" s="6" t="b">
        <f t="shared" si="43"/>
        <v>0</v>
      </c>
      <c r="AR264" s="6" t="b">
        <f t="shared" si="44"/>
        <v>0</v>
      </c>
    </row>
    <row r="265" spans="1:44" ht="23.1" customHeight="1">
      <c r="A265" s="20" t="s">
        <v>133</v>
      </c>
      <c r="B265" s="19"/>
      <c r="C265" s="19"/>
      <c r="D265" s="19" t="s">
        <v>134</v>
      </c>
      <c r="E265" s="19"/>
      <c r="F265" s="19"/>
      <c r="G265" s="19"/>
      <c r="H265" s="20"/>
      <c r="I265" s="20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2"/>
      <c r="X265" s="22"/>
      <c r="Y265" s="22"/>
      <c r="Z265" s="21"/>
      <c r="AA265" s="21"/>
      <c r="AB265" s="19"/>
      <c r="AC265" s="19"/>
      <c r="AD265" s="19"/>
      <c r="AE265" s="19"/>
      <c r="AF265" s="19"/>
      <c r="AG265" s="19"/>
      <c r="AH265" s="20" t="s">
        <v>135</v>
      </c>
      <c r="AI265" s="6" t="str">
        <f t="shared" si="36"/>
        <v/>
      </c>
      <c r="AJ265" s="10" t="str">
        <f t="shared" si="37"/>
        <v/>
      </c>
      <c r="AK265" s="10" t="str">
        <f t="shared" si="38"/>
        <v/>
      </c>
      <c r="AL265" s="10" t="str">
        <f t="shared" si="39"/>
        <v/>
      </c>
      <c r="AM265" s="10" t="str">
        <f>IF(AI265="CONFIRMED",SUM(AK$3:AK265),"")</f>
        <v/>
      </c>
      <c r="AN265" s="6" t="str">
        <f t="shared" si="40"/>
        <v/>
      </c>
      <c r="AO265" s="11" t="str">
        <f t="shared" si="41"/>
        <v/>
      </c>
      <c r="AP265" s="11" t="str">
        <f t="shared" si="42"/>
        <v/>
      </c>
      <c r="AQ265" s="6" t="b">
        <f t="shared" si="43"/>
        <v>0</v>
      </c>
      <c r="AR265" s="6" t="b">
        <f t="shared" si="44"/>
        <v>0</v>
      </c>
    </row>
    <row r="266" spans="1:44" ht="23.1" customHeight="1">
      <c r="A266" s="20" t="s">
        <v>133</v>
      </c>
      <c r="B266" s="19"/>
      <c r="C266" s="19"/>
      <c r="D266" s="19" t="s">
        <v>134</v>
      </c>
      <c r="E266" s="19"/>
      <c r="F266" s="19"/>
      <c r="G266" s="19"/>
      <c r="H266" s="20"/>
      <c r="I266" s="20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2"/>
      <c r="X266" s="22"/>
      <c r="Y266" s="22"/>
      <c r="Z266" s="21"/>
      <c r="AA266" s="21"/>
      <c r="AB266" s="19"/>
      <c r="AC266" s="19"/>
      <c r="AD266" s="19"/>
      <c r="AE266" s="19"/>
      <c r="AF266" s="19"/>
      <c r="AG266" s="19"/>
      <c r="AH266" s="20" t="s">
        <v>135</v>
      </c>
      <c r="AI266" s="6" t="str">
        <f t="shared" si="36"/>
        <v/>
      </c>
      <c r="AJ266" s="10" t="str">
        <f t="shared" si="37"/>
        <v/>
      </c>
      <c r="AK266" s="10" t="str">
        <f t="shared" si="38"/>
        <v/>
      </c>
      <c r="AL266" s="10" t="str">
        <f t="shared" si="39"/>
        <v/>
      </c>
      <c r="AM266" s="10" t="str">
        <f>IF(AI266="CONFIRMED",SUM(AK$3:AK266),"")</f>
        <v/>
      </c>
      <c r="AN266" s="6" t="str">
        <f t="shared" si="40"/>
        <v/>
      </c>
      <c r="AO266" s="11" t="str">
        <f t="shared" si="41"/>
        <v/>
      </c>
      <c r="AP266" s="11" t="str">
        <f t="shared" si="42"/>
        <v/>
      </c>
      <c r="AQ266" s="6" t="b">
        <f t="shared" si="43"/>
        <v>0</v>
      </c>
      <c r="AR266" s="6" t="b">
        <f t="shared" si="44"/>
        <v>0</v>
      </c>
    </row>
    <row r="267" spans="1:44" ht="23.1" customHeight="1">
      <c r="A267" s="20" t="s">
        <v>133</v>
      </c>
      <c r="B267" s="19"/>
      <c r="C267" s="19"/>
      <c r="D267" s="19" t="s">
        <v>134</v>
      </c>
      <c r="E267" s="19"/>
      <c r="F267" s="19"/>
      <c r="G267" s="19"/>
      <c r="H267" s="20"/>
      <c r="I267" s="20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2"/>
      <c r="X267" s="22"/>
      <c r="Y267" s="22"/>
      <c r="Z267" s="21"/>
      <c r="AA267" s="21"/>
      <c r="AB267" s="19"/>
      <c r="AC267" s="19"/>
      <c r="AD267" s="19"/>
      <c r="AE267" s="19"/>
      <c r="AF267" s="19"/>
      <c r="AG267" s="19"/>
      <c r="AH267" s="20" t="s">
        <v>135</v>
      </c>
      <c r="AI267" s="6" t="str">
        <f t="shared" si="36"/>
        <v/>
      </c>
      <c r="AJ267" s="10" t="str">
        <f t="shared" si="37"/>
        <v/>
      </c>
      <c r="AK267" s="10" t="str">
        <f t="shared" si="38"/>
        <v/>
      </c>
      <c r="AL267" s="10" t="str">
        <f t="shared" si="39"/>
        <v/>
      </c>
      <c r="AM267" s="10" t="str">
        <f>IF(AI267="CONFIRMED",SUM(AK$3:AK267),"")</f>
        <v/>
      </c>
      <c r="AN267" s="6" t="str">
        <f t="shared" si="40"/>
        <v/>
      </c>
      <c r="AO267" s="11" t="str">
        <f t="shared" si="41"/>
        <v/>
      </c>
      <c r="AP267" s="11" t="str">
        <f t="shared" si="42"/>
        <v/>
      </c>
      <c r="AQ267" s="6" t="b">
        <f t="shared" si="43"/>
        <v>0</v>
      </c>
      <c r="AR267" s="6" t="b">
        <f t="shared" si="44"/>
        <v>0</v>
      </c>
    </row>
    <row r="268" spans="1:44" ht="23.1" customHeight="1">
      <c r="A268" s="20" t="s">
        <v>133</v>
      </c>
      <c r="B268" s="19"/>
      <c r="C268" s="19"/>
      <c r="D268" s="19" t="s">
        <v>134</v>
      </c>
      <c r="E268" s="19"/>
      <c r="F268" s="19"/>
      <c r="G268" s="19"/>
      <c r="H268" s="20"/>
      <c r="I268" s="20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2"/>
      <c r="X268" s="22"/>
      <c r="Y268" s="22"/>
      <c r="Z268" s="21"/>
      <c r="AA268" s="21"/>
      <c r="AB268" s="19"/>
      <c r="AC268" s="19"/>
      <c r="AD268" s="19"/>
      <c r="AE268" s="19"/>
      <c r="AF268" s="19"/>
      <c r="AG268" s="19"/>
      <c r="AH268" s="20" t="s">
        <v>135</v>
      </c>
      <c r="AI268" s="6" t="str">
        <f t="shared" si="36"/>
        <v/>
      </c>
      <c r="AJ268" s="10" t="str">
        <f t="shared" si="37"/>
        <v/>
      </c>
      <c r="AK268" s="10" t="str">
        <f t="shared" si="38"/>
        <v/>
      </c>
      <c r="AL268" s="10" t="str">
        <f t="shared" si="39"/>
        <v/>
      </c>
      <c r="AM268" s="10" t="str">
        <f>IF(AI268="CONFIRMED",SUM(AK$3:AK268),"")</f>
        <v/>
      </c>
      <c r="AN268" s="6" t="str">
        <f t="shared" si="40"/>
        <v/>
      </c>
      <c r="AO268" s="11" t="str">
        <f t="shared" si="41"/>
        <v/>
      </c>
      <c r="AP268" s="11" t="str">
        <f t="shared" si="42"/>
        <v/>
      </c>
      <c r="AQ268" s="6" t="b">
        <f t="shared" si="43"/>
        <v>0</v>
      </c>
      <c r="AR268" s="6" t="b">
        <f t="shared" si="44"/>
        <v>0</v>
      </c>
    </row>
    <row r="269" spans="1:44" ht="23.1" customHeight="1">
      <c r="A269" s="20" t="s">
        <v>133</v>
      </c>
      <c r="B269" s="19"/>
      <c r="C269" s="19"/>
      <c r="D269" s="19" t="s">
        <v>134</v>
      </c>
      <c r="E269" s="19"/>
      <c r="F269" s="19"/>
      <c r="G269" s="19"/>
      <c r="H269" s="20"/>
      <c r="I269" s="20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2"/>
      <c r="X269" s="22"/>
      <c r="Y269" s="22"/>
      <c r="Z269" s="21"/>
      <c r="AA269" s="21"/>
      <c r="AB269" s="19"/>
      <c r="AC269" s="19"/>
      <c r="AD269" s="19"/>
      <c r="AE269" s="19"/>
      <c r="AF269" s="19"/>
      <c r="AG269" s="19"/>
      <c r="AH269" s="20" t="s">
        <v>135</v>
      </c>
      <c r="AI269" s="6" t="str">
        <f t="shared" si="36"/>
        <v/>
      </c>
      <c r="AJ269" s="10" t="str">
        <f t="shared" si="37"/>
        <v/>
      </c>
      <c r="AK269" s="10" t="str">
        <f t="shared" si="38"/>
        <v/>
      </c>
      <c r="AL269" s="10" t="str">
        <f t="shared" si="39"/>
        <v/>
      </c>
      <c r="AM269" s="10" t="str">
        <f>IF(AI269="CONFIRMED",SUM(AK$3:AK269),"")</f>
        <v/>
      </c>
      <c r="AN269" s="6" t="str">
        <f t="shared" si="40"/>
        <v/>
      </c>
      <c r="AO269" s="11" t="str">
        <f t="shared" si="41"/>
        <v/>
      </c>
      <c r="AP269" s="11" t="str">
        <f t="shared" si="42"/>
        <v/>
      </c>
      <c r="AQ269" s="6" t="b">
        <f t="shared" si="43"/>
        <v>0</v>
      </c>
      <c r="AR269" s="6" t="b">
        <f t="shared" si="44"/>
        <v>0</v>
      </c>
    </row>
    <row r="270" spans="1:44" ht="23.1" customHeight="1">
      <c r="A270" s="20" t="s">
        <v>133</v>
      </c>
      <c r="B270" s="19"/>
      <c r="C270" s="19"/>
      <c r="D270" s="19" t="s">
        <v>134</v>
      </c>
      <c r="E270" s="19"/>
      <c r="F270" s="19"/>
      <c r="G270" s="19"/>
      <c r="H270" s="20"/>
      <c r="I270" s="20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2"/>
      <c r="X270" s="22"/>
      <c r="Y270" s="22"/>
      <c r="Z270" s="21"/>
      <c r="AA270" s="21"/>
      <c r="AB270" s="19"/>
      <c r="AC270" s="19"/>
      <c r="AD270" s="19"/>
      <c r="AE270" s="19"/>
      <c r="AF270" s="19"/>
      <c r="AG270" s="19"/>
      <c r="AH270" s="20" t="s">
        <v>135</v>
      </c>
      <c r="AI270" s="6" t="str">
        <f t="shared" si="36"/>
        <v/>
      </c>
      <c r="AJ270" s="10" t="str">
        <f t="shared" si="37"/>
        <v/>
      </c>
      <c r="AK270" s="10" t="str">
        <f t="shared" si="38"/>
        <v/>
      </c>
      <c r="AL270" s="10" t="str">
        <f t="shared" si="39"/>
        <v/>
      </c>
      <c r="AM270" s="10" t="str">
        <f>IF(AI270="CONFIRMED",SUM(AK$3:AK270),"")</f>
        <v/>
      </c>
      <c r="AN270" s="6" t="str">
        <f t="shared" si="40"/>
        <v/>
      </c>
      <c r="AO270" s="11" t="str">
        <f t="shared" si="41"/>
        <v/>
      </c>
      <c r="AP270" s="11" t="str">
        <f t="shared" si="42"/>
        <v/>
      </c>
      <c r="AQ270" s="6" t="b">
        <f t="shared" si="43"/>
        <v>0</v>
      </c>
      <c r="AR270" s="6" t="b">
        <f t="shared" si="44"/>
        <v>0</v>
      </c>
    </row>
    <row r="271" spans="1:44" ht="23.1" customHeight="1">
      <c r="A271" s="20" t="s">
        <v>133</v>
      </c>
      <c r="B271" s="19"/>
      <c r="C271" s="19"/>
      <c r="D271" s="19" t="s">
        <v>134</v>
      </c>
      <c r="E271" s="19"/>
      <c r="F271" s="19"/>
      <c r="G271" s="19"/>
      <c r="H271" s="20"/>
      <c r="I271" s="20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2"/>
      <c r="X271" s="22"/>
      <c r="Y271" s="22"/>
      <c r="Z271" s="21"/>
      <c r="AA271" s="21"/>
      <c r="AB271" s="19"/>
      <c r="AC271" s="19"/>
      <c r="AD271" s="19"/>
      <c r="AE271" s="19"/>
      <c r="AF271" s="19"/>
      <c r="AG271" s="19"/>
      <c r="AH271" s="20" t="s">
        <v>135</v>
      </c>
      <c r="AI271" s="6" t="str">
        <f t="shared" si="36"/>
        <v/>
      </c>
      <c r="AJ271" s="10" t="str">
        <f t="shared" si="37"/>
        <v/>
      </c>
      <c r="AK271" s="10" t="str">
        <f t="shared" si="38"/>
        <v/>
      </c>
      <c r="AL271" s="10" t="str">
        <f t="shared" si="39"/>
        <v/>
      </c>
      <c r="AM271" s="10" t="str">
        <f>IF(AI271="CONFIRMED",SUM(AK$3:AK271),"")</f>
        <v/>
      </c>
      <c r="AN271" s="6" t="str">
        <f t="shared" si="40"/>
        <v/>
      </c>
      <c r="AO271" s="11" t="str">
        <f t="shared" si="41"/>
        <v/>
      </c>
      <c r="AP271" s="11" t="str">
        <f t="shared" si="42"/>
        <v/>
      </c>
      <c r="AQ271" s="6" t="b">
        <f t="shared" si="43"/>
        <v>0</v>
      </c>
      <c r="AR271" s="6" t="b">
        <f t="shared" si="44"/>
        <v>0</v>
      </c>
    </row>
    <row r="272" spans="1:44" ht="23.1" customHeight="1">
      <c r="A272" s="20" t="s">
        <v>133</v>
      </c>
      <c r="B272" s="19"/>
      <c r="C272" s="19"/>
      <c r="D272" s="19" t="s">
        <v>134</v>
      </c>
      <c r="E272" s="19"/>
      <c r="F272" s="19"/>
      <c r="G272" s="19"/>
      <c r="H272" s="20"/>
      <c r="I272" s="20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2"/>
      <c r="X272" s="22"/>
      <c r="Y272" s="22"/>
      <c r="Z272" s="21"/>
      <c r="AA272" s="21"/>
      <c r="AB272" s="19"/>
      <c r="AC272" s="19"/>
      <c r="AD272" s="19"/>
      <c r="AE272" s="19"/>
      <c r="AF272" s="19"/>
      <c r="AG272" s="19"/>
      <c r="AH272" s="20" t="s">
        <v>135</v>
      </c>
      <c r="AI272" s="6" t="str">
        <f t="shared" si="36"/>
        <v/>
      </c>
      <c r="AJ272" s="10" t="str">
        <f t="shared" si="37"/>
        <v/>
      </c>
      <c r="AK272" s="10" t="str">
        <f t="shared" si="38"/>
        <v/>
      </c>
      <c r="AL272" s="10" t="str">
        <f t="shared" si="39"/>
        <v/>
      </c>
      <c r="AM272" s="10" t="str">
        <f>IF(AI272="CONFIRMED",SUM(AK$3:AK272),"")</f>
        <v/>
      </c>
      <c r="AN272" s="6" t="str">
        <f t="shared" si="40"/>
        <v/>
      </c>
      <c r="AO272" s="11" t="str">
        <f t="shared" si="41"/>
        <v/>
      </c>
      <c r="AP272" s="11" t="str">
        <f t="shared" si="42"/>
        <v/>
      </c>
      <c r="AQ272" s="6" t="b">
        <f t="shared" si="43"/>
        <v>0</v>
      </c>
      <c r="AR272" s="6" t="b">
        <f t="shared" si="44"/>
        <v>0</v>
      </c>
    </row>
    <row r="273" spans="1:44" ht="23.1" customHeight="1">
      <c r="A273" s="20" t="s">
        <v>133</v>
      </c>
      <c r="B273" s="19"/>
      <c r="C273" s="19"/>
      <c r="D273" s="19" t="s">
        <v>134</v>
      </c>
      <c r="E273" s="19"/>
      <c r="F273" s="19"/>
      <c r="G273" s="19"/>
      <c r="H273" s="20"/>
      <c r="I273" s="20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2"/>
      <c r="X273" s="22"/>
      <c r="Y273" s="22"/>
      <c r="Z273" s="21"/>
      <c r="AA273" s="21"/>
      <c r="AB273" s="19"/>
      <c r="AC273" s="19"/>
      <c r="AD273" s="19"/>
      <c r="AE273" s="19"/>
      <c r="AF273" s="19"/>
      <c r="AG273" s="19"/>
      <c r="AH273" s="20" t="s">
        <v>135</v>
      </c>
      <c r="AI273" s="6" t="str">
        <f t="shared" si="36"/>
        <v/>
      </c>
      <c r="AJ273" s="10" t="str">
        <f t="shared" si="37"/>
        <v/>
      </c>
      <c r="AK273" s="10" t="str">
        <f t="shared" si="38"/>
        <v/>
      </c>
      <c r="AL273" s="10" t="str">
        <f t="shared" si="39"/>
        <v/>
      </c>
      <c r="AM273" s="10" t="str">
        <f>IF(AI273="CONFIRMED",SUM(AK$3:AK273),"")</f>
        <v/>
      </c>
      <c r="AN273" s="6" t="str">
        <f t="shared" si="40"/>
        <v/>
      </c>
      <c r="AO273" s="11" t="str">
        <f t="shared" si="41"/>
        <v/>
      </c>
      <c r="AP273" s="11" t="str">
        <f t="shared" si="42"/>
        <v/>
      </c>
      <c r="AQ273" s="6" t="b">
        <f t="shared" si="43"/>
        <v>0</v>
      </c>
      <c r="AR273" s="6" t="b">
        <f t="shared" si="44"/>
        <v>0</v>
      </c>
    </row>
    <row r="274" spans="1:44" ht="23.1" customHeight="1">
      <c r="A274" s="20" t="s">
        <v>133</v>
      </c>
      <c r="B274" s="19"/>
      <c r="C274" s="19"/>
      <c r="D274" s="19" t="s">
        <v>134</v>
      </c>
      <c r="E274" s="19"/>
      <c r="F274" s="19"/>
      <c r="G274" s="19"/>
      <c r="H274" s="20"/>
      <c r="I274" s="20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2"/>
      <c r="X274" s="22"/>
      <c r="Y274" s="22"/>
      <c r="Z274" s="21"/>
      <c r="AA274" s="21"/>
      <c r="AB274" s="19"/>
      <c r="AC274" s="19"/>
      <c r="AD274" s="19"/>
      <c r="AE274" s="19"/>
      <c r="AF274" s="19"/>
      <c r="AG274" s="19"/>
      <c r="AH274" s="20" t="s">
        <v>135</v>
      </c>
      <c r="AI274" s="6" t="str">
        <f t="shared" si="36"/>
        <v/>
      </c>
      <c r="AJ274" s="10" t="str">
        <f t="shared" si="37"/>
        <v/>
      </c>
      <c r="AK274" s="10" t="str">
        <f t="shared" si="38"/>
        <v/>
      </c>
      <c r="AL274" s="10" t="str">
        <f t="shared" si="39"/>
        <v/>
      </c>
      <c r="AM274" s="10" t="str">
        <f>IF(AI274="CONFIRMED",SUM(AK$3:AK274),"")</f>
        <v/>
      </c>
      <c r="AN274" s="6" t="str">
        <f t="shared" si="40"/>
        <v/>
      </c>
      <c r="AO274" s="11" t="str">
        <f t="shared" si="41"/>
        <v/>
      </c>
      <c r="AP274" s="11" t="str">
        <f t="shared" si="42"/>
        <v/>
      </c>
      <c r="AQ274" s="6" t="b">
        <f t="shared" si="43"/>
        <v>0</v>
      </c>
      <c r="AR274" s="6" t="b">
        <f t="shared" si="44"/>
        <v>0</v>
      </c>
    </row>
    <row r="275" spans="1:44" ht="23.1" customHeight="1">
      <c r="A275" s="20" t="s">
        <v>133</v>
      </c>
      <c r="B275" s="19"/>
      <c r="C275" s="19"/>
      <c r="D275" s="19" t="s">
        <v>134</v>
      </c>
      <c r="E275" s="19"/>
      <c r="F275" s="19"/>
      <c r="G275" s="19"/>
      <c r="H275" s="20"/>
      <c r="I275" s="20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2"/>
      <c r="X275" s="22"/>
      <c r="Y275" s="22"/>
      <c r="Z275" s="21"/>
      <c r="AA275" s="21"/>
      <c r="AB275" s="19"/>
      <c r="AC275" s="19"/>
      <c r="AD275" s="19"/>
      <c r="AE275" s="19"/>
      <c r="AF275" s="19"/>
      <c r="AG275" s="19"/>
      <c r="AH275" s="20" t="s">
        <v>135</v>
      </c>
      <c r="AI275" s="6" t="str">
        <f t="shared" si="36"/>
        <v/>
      </c>
      <c r="AJ275" s="10" t="str">
        <f t="shared" si="37"/>
        <v/>
      </c>
      <c r="AK275" s="10" t="str">
        <f t="shared" si="38"/>
        <v/>
      </c>
      <c r="AL275" s="10" t="str">
        <f t="shared" si="39"/>
        <v/>
      </c>
      <c r="AM275" s="10" t="str">
        <f>IF(AI275="CONFIRMED",SUM(AK$3:AK275),"")</f>
        <v/>
      </c>
      <c r="AN275" s="6" t="str">
        <f t="shared" si="40"/>
        <v/>
      </c>
      <c r="AO275" s="11" t="str">
        <f t="shared" si="41"/>
        <v/>
      </c>
      <c r="AP275" s="11" t="str">
        <f t="shared" si="42"/>
        <v/>
      </c>
      <c r="AQ275" s="6" t="b">
        <f t="shared" si="43"/>
        <v>0</v>
      </c>
      <c r="AR275" s="6" t="b">
        <f t="shared" si="44"/>
        <v>0</v>
      </c>
    </row>
    <row r="276" spans="1:44" ht="23.1" customHeight="1">
      <c r="A276" s="20" t="s">
        <v>133</v>
      </c>
      <c r="B276" s="19"/>
      <c r="C276" s="19"/>
      <c r="D276" s="19" t="s">
        <v>134</v>
      </c>
      <c r="E276" s="19"/>
      <c r="F276" s="19"/>
      <c r="G276" s="19"/>
      <c r="H276" s="20"/>
      <c r="I276" s="20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2"/>
      <c r="X276" s="22"/>
      <c r="Y276" s="22"/>
      <c r="Z276" s="21"/>
      <c r="AA276" s="21"/>
      <c r="AB276" s="19"/>
      <c r="AC276" s="19"/>
      <c r="AD276" s="19"/>
      <c r="AE276" s="19"/>
      <c r="AF276" s="19"/>
      <c r="AG276" s="19"/>
      <c r="AH276" s="20" t="s">
        <v>135</v>
      </c>
      <c r="AI276" s="6" t="str">
        <f t="shared" si="36"/>
        <v/>
      </c>
      <c r="AJ276" s="10" t="str">
        <f t="shared" si="37"/>
        <v/>
      </c>
      <c r="AK276" s="10" t="str">
        <f t="shared" si="38"/>
        <v/>
      </c>
      <c r="AL276" s="10" t="str">
        <f t="shared" si="39"/>
        <v/>
      </c>
      <c r="AM276" s="10" t="str">
        <f>IF(AI276="CONFIRMED",SUM(AK$3:AK276),"")</f>
        <v/>
      </c>
      <c r="AN276" s="6" t="str">
        <f t="shared" si="40"/>
        <v/>
      </c>
      <c r="AO276" s="11" t="str">
        <f t="shared" si="41"/>
        <v/>
      </c>
      <c r="AP276" s="11" t="str">
        <f t="shared" si="42"/>
        <v/>
      </c>
      <c r="AQ276" s="6" t="b">
        <f t="shared" si="43"/>
        <v>0</v>
      </c>
      <c r="AR276" s="6" t="b">
        <f t="shared" si="44"/>
        <v>0</v>
      </c>
    </row>
    <row r="277" spans="1:44" ht="23.1" customHeight="1">
      <c r="A277" s="20" t="s">
        <v>133</v>
      </c>
      <c r="B277" s="19"/>
      <c r="C277" s="19"/>
      <c r="D277" s="19" t="s">
        <v>134</v>
      </c>
      <c r="E277" s="19"/>
      <c r="F277" s="19"/>
      <c r="G277" s="19"/>
      <c r="H277" s="20"/>
      <c r="I277" s="20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2"/>
      <c r="X277" s="22"/>
      <c r="Y277" s="22"/>
      <c r="Z277" s="21"/>
      <c r="AA277" s="21"/>
      <c r="AB277" s="19"/>
      <c r="AC277" s="19"/>
      <c r="AD277" s="19"/>
      <c r="AE277" s="19"/>
      <c r="AF277" s="19"/>
      <c r="AG277" s="19"/>
      <c r="AH277" s="20" t="s">
        <v>135</v>
      </c>
      <c r="AI277" s="6" t="str">
        <f t="shared" si="36"/>
        <v/>
      </c>
      <c r="AJ277" s="10" t="str">
        <f t="shared" si="37"/>
        <v/>
      </c>
      <c r="AK277" s="10" t="str">
        <f t="shared" si="38"/>
        <v/>
      </c>
      <c r="AL277" s="10" t="str">
        <f t="shared" si="39"/>
        <v/>
      </c>
      <c r="AM277" s="10" t="str">
        <f>IF(AI277="CONFIRMED",SUM(AK$3:AK277),"")</f>
        <v/>
      </c>
      <c r="AN277" s="6" t="str">
        <f t="shared" si="40"/>
        <v/>
      </c>
      <c r="AO277" s="11" t="str">
        <f t="shared" si="41"/>
        <v/>
      </c>
      <c r="AP277" s="11" t="str">
        <f t="shared" si="42"/>
        <v/>
      </c>
      <c r="AQ277" s="6" t="b">
        <f t="shared" si="43"/>
        <v>0</v>
      </c>
      <c r="AR277" s="6" t="b">
        <f t="shared" si="44"/>
        <v>0</v>
      </c>
    </row>
    <row r="278" spans="1:44" ht="23.1" customHeight="1">
      <c r="A278" s="20" t="s">
        <v>133</v>
      </c>
      <c r="B278" s="19"/>
      <c r="C278" s="19"/>
      <c r="D278" s="19" t="s">
        <v>134</v>
      </c>
      <c r="E278" s="19"/>
      <c r="F278" s="19"/>
      <c r="G278" s="19"/>
      <c r="H278" s="20"/>
      <c r="I278" s="20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2"/>
      <c r="X278" s="22"/>
      <c r="Y278" s="22"/>
      <c r="Z278" s="21"/>
      <c r="AA278" s="21"/>
      <c r="AB278" s="19"/>
      <c r="AC278" s="19"/>
      <c r="AD278" s="19"/>
      <c r="AE278" s="19"/>
      <c r="AF278" s="19"/>
      <c r="AG278" s="19"/>
      <c r="AH278" s="20" t="s">
        <v>135</v>
      </c>
      <c r="AI278" s="6" t="str">
        <f t="shared" si="36"/>
        <v/>
      </c>
      <c r="AJ278" s="10" t="str">
        <f t="shared" si="37"/>
        <v/>
      </c>
      <c r="AK278" s="10" t="str">
        <f t="shared" si="38"/>
        <v/>
      </c>
      <c r="AL278" s="10" t="str">
        <f t="shared" si="39"/>
        <v/>
      </c>
      <c r="AM278" s="10" t="str">
        <f>IF(AI278="CONFIRMED",SUM(AK$3:AK278),"")</f>
        <v/>
      </c>
      <c r="AN278" s="6" t="str">
        <f t="shared" si="40"/>
        <v/>
      </c>
      <c r="AO278" s="11" t="str">
        <f t="shared" si="41"/>
        <v/>
      </c>
      <c r="AP278" s="11" t="str">
        <f t="shared" si="42"/>
        <v/>
      </c>
      <c r="AQ278" s="6" t="b">
        <f t="shared" si="43"/>
        <v>0</v>
      </c>
      <c r="AR278" s="6" t="b">
        <f t="shared" si="44"/>
        <v>0</v>
      </c>
    </row>
    <row r="279" spans="1:44" ht="23.1" customHeight="1">
      <c r="A279" s="20" t="s">
        <v>133</v>
      </c>
      <c r="B279" s="19"/>
      <c r="C279" s="19"/>
      <c r="D279" s="19" t="s">
        <v>134</v>
      </c>
      <c r="E279" s="19"/>
      <c r="F279" s="19"/>
      <c r="G279" s="19"/>
      <c r="H279" s="20"/>
      <c r="I279" s="20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2"/>
      <c r="X279" s="22"/>
      <c r="Y279" s="22"/>
      <c r="Z279" s="21"/>
      <c r="AA279" s="21"/>
      <c r="AB279" s="19"/>
      <c r="AC279" s="19"/>
      <c r="AD279" s="19"/>
      <c r="AE279" s="19"/>
      <c r="AF279" s="19"/>
      <c r="AG279" s="19"/>
      <c r="AH279" s="20" t="s">
        <v>135</v>
      </c>
      <c r="AI279" s="6" t="str">
        <f t="shared" si="36"/>
        <v/>
      </c>
      <c r="AJ279" s="10" t="str">
        <f t="shared" si="37"/>
        <v/>
      </c>
      <c r="AK279" s="10" t="str">
        <f t="shared" si="38"/>
        <v/>
      </c>
      <c r="AL279" s="10" t="str">
        <f t="shared" si="39"/>
        <v/>
      </c>
      <c r="AM279" s="10" t="str">
        <f>IF(AI279="CONFIRMED",SUM(AK$3:AK279),"")</f>
        <v/>
      </c>
      <c r="AN279" s="6" t="str">
        <f t="shared" si="40"/>
        <v/>
      </c>
      <c r="AO279" s="11" t="str">
        <f t="shared" si="41"/>
        <v/>
      </c>
      <c r="AP279" s="11" t="str">
        <f t="shared" si="42"/>
        <v/>
      </c>
      <c r="AQ279" s="6" t="b">
        <f t="shared" si="43"/>
        <v>0</v>
      </c>
      <c r="AR279" s="6" t="b">
        <f t="shared" si="44"/>
        <v>0</v>
      </c>
    </row>
    <row r="280" spans="1:44" ht="23.1" customHeight="1">
      <c r="A280" s="20" t="s">
        <v>133</v>
      </c>
      <c r="B280" s="19"/>
      <c r="C280" s="19"/>
      <c r="D280" s="19" t="s">
        <v>134</v>
      </c>
      <c r="E280" s="19"/>
      <c r="F280" s="19"/>
      <c r="G280" s="19"/>
      <c r="H280" s="20"/>
      <c r="I280" s="20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2"/>
      <c r="X280" s="22"/>
      <c r="Y280" s="22"/>
      <c r="Z280" s="21"/>
      <c r="AA280" s="21"/>
      <c r="AB280" s="19"/>
      <c r="AC280" s="19"/>
      <c r="AD280" s="19"/>
      <c r="AE280" s="19"/>
      <c r="AF280" s="19"/>
      <c r="AG280" s="19"/>
      <c r="AH280" s="20" t="s">
        <v>135</v>
      </c>
      <c r="AI280" s="6" t="str">
        <f t="shared" si="36"/>
        <v/>
      </c>
      <c r="AJ280" s="10" t="str">
        <f t="shared" si="37"/>
        <v/>
      </c>
      <c r="AK280" s="10" t="str">
        <f t="shared" si="38"/>
        <v/>
      </c>
      <c r="AL280" s="10" t="str">
        <f t="shared" si="39"/>
        <v/>
      </c>
      <c r="AM280" s="10" t="str">
        <f>IF(AI280="CONFIRMED",SUM(AK$3:AK280),"")</f>
        <v/>
      </c>
      <c r="AN280" s="6" t="str">
        <f t="shared" si="40"/>
        <v/>
      </c>
      <c r="AO280" s="11" t="str">
        <f t="shared" si="41"/>
        <v/>
      </c>
      <c r="AP280" s="11" t="str">
        <f t="shared" si="42"/>
        <v/>
      </c>
      <c r="AQ280" s="6" t="b">
        <f t="shared" si="43"/>
        <v>0</v>
      </c>
      <c r="AR280" s="6" t="b">
        <f t="shared" si="44"/>
        <v>0</v>
      </c>
    </row>
    <row r="281" spans="1:44" ht="23.1" customHeight="1">
      <c r="A281" s="20" t="s">
        <v>133</v>
      </c>
      <c r="B281" s="19"/>
      <c r="C281" s="19"/>
      <c r="D281" s="19" t="s">
        <v>134</v>
      </c>
      <c r="E281" s="19"/>
      <c r="F281" s="19"/>
      <c r="G281" s="19"/>
      <c r="H281" s="20"/>
      <c r="I281" s="20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2"/>
      <c r="X281" s="22"/>
      <c r="Y281" s="22"/>
      <c r="Z281" s="21"/>
      <c r="AA281" s="21"/>
      <c r="AB281" s="19"/>
      <c r="AC281" s="19"/>
      <c r="AD281" s="19"/>
      <c r="AE281" s="19"/>
      <c r="AF281" s="19"/>
      <c r="AG281" s="19"/>
      <c r="AH281" s="20" t="s">
        <v>135</v>
      </c>
      <c r="AI281" s="6" t="str">
        <f t="shared" si="36"/>
        <v/>
      </c>
      <c r="AJ281" s="10" t="str">
        <f t="shared" si="37"/>
        <v/>
      </c>
      <c r="AK281" s="10" t="str">
        <f t="shared" si="38"/>
        <v/>
      </c>
      <c r="AL281" s="10" t="str">
        <f t="shared" si="39"/>
        <v/>
      </c>
      <c r="AM281" s="10" t="str">
        <f>IF(AI281="CONFIRMED",SUM(AK$3:AK281),"")</f>
        <v/>
      </c>
      <c r="AN281" s="6" t="str">
        <f t="shared" si="40"/>
        <v/>
      </c>
      <c r="AO281" s="11" t="str">
        <f t="shared" si="41"/>
        <v/>
      </c>
      <c r="AP281" s="11" t="str">
        <f t="shared" si="42"/>
        <v/>
      </c>
      <c r="AQ281" s="6" t="b">
        <f t="shared" si="43"/>
        <v>0</v>
      </c>
      <c r="AR281" s="6" t="b">
        <f t="shared" si="44"/>
        <v>0</v>
      </c>
    </row>
    <row r="282" spans="1:44" ht="23.1" customHeight="1">
      <c r="A282" s="20" t="s">
        <v>133</v>
      </c>
      <c r="B282" s="19"/>
      <c r="C282" s="19"/>
      <c r="D282" s="19" t="s">
        <v>134</v>
      </c>
      <c r="E282" s="19"/>
      <c r="F282" s="19"/>
      <c r="G282" s="19"/>
      <c r="H282" s="20"/>
      <c r="I282" s="20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2"/>
      <c r="X282" s="22"/>
      <c r="Y282" s="22"/>
      <c r="Z282" s="21"/>
      <c r="AA282" s="21"/>
      <c r="AB282" s="19"/>
      <c r="AC282" s="19"/>
      <c r="AD282" s="19"/>
      <c r="AE282" s="19"/>
      <c r="AF282" s="19"/>
      <c r="AG282" s="19"/>
      <c r="AH282" s="20" t="s">
        <v>135</v>
      </c>
      <c r="AI282" s="6" t="str">
        <f t="shared" si="36"/>
        <v/>
      </c>
      <c r="AJ282" s="10" t="str">
        <f t="shared" si="37"/>
        <v/>
      </c>
      <c r="AK282" s="10" t="str">
        <f t="shared" si="38"/>
        <v/>
      </c>
      <c r="AL282" s="10" t="str">
        <f t="shared" si="39"/>
        <v/>
      </c>
      <c r="AM282" s="10" t="str">
        <f>IF(AI282="CONFIRMED",SUM(AK$3:AK282),"")</f>
        <v/>
      </c>
      <c r="AN282" s="6" t="str">
        <f t="shared" si="40"/>
        <v/>
      </c>
      <c r="AO282" s="11" t="str">
        <f t="shared" si="41"/>
        <v/>
      </c>
      <c r="AP282" s="11" t="str">
        <f t="shared" si="42"/>
        <v/>
      </c>
      <c r="AQ282" s="6" t="b">
        <f t="shared" si="43"/>
        <v>0</v>
      </c>
      <c r="AR282" s="6" t="b">
        <f t="shared" si="44"/>
        <v>0</v>
      </c>
    </row>
    <row r="283" spans="1:44" ht="23.1" customHeight="1">
      <c r="A283" s="20" t="s">
        <v>133</v>
      </c>
      <c r="B283" s="19"/>
      <c r="C283" s="19"/>
      <c r="D283" s="19" t="s">
        <v>134</v>
      </c>
      <c r="E283" s="19"/>
      <c r="F283" s="19"/>
      <c r="G283" s="19"/>
      <c r="H283" s="20"/>
      <c r="I283" s="20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2"/>
      <c r="X283" s="22"/>
      <c r="Y283" s="22"/>
      <c r="Z283" s="21"/>
      <c r="AA283" s="21"/>
      <c r="AB283" s="19"/>
      <c r="AC283" s="19"/>
      <c r="AD283" s="19"/>
      <c r="AE283" s="19"/>
      <c r="AF283" s="19"/>
      <c r="AG283" s="19"/>
      <c r="AH283" s="20" t="s">
        <v>135</v>
      </c>
      <c r="AI283" s="6" t="str">
        <f t="shared" si="36"/>
        <v/>
      </c>
      <c r="AJ283" s="10" t="str">
        <f t="shared" si="37"/>
        <v/>
      </c>
      <c r="AK283" s="10" t="str">
        <f t="shared" si="38"/>
        <v/>
      </c>
      <c r="AL283" s="10" t="str">
        <f t="shared" si="39"/>
        <v/>
      </c>
      <c r="AM283" s="10" t="str">
        <f>IF(AI283="CONFIRMED",SUM(AK$3:AK283),"")</f>
        <v/>
      </c>
      <c r="AN283" s="6" t="str">
        <f t="shared" si="40"/>
        <v/>
      </c>
      <c r="AO283" s="11" t="str">
        <f t="shared" si="41"/>
        <v/>
      </c>
      <c r="AP283" s="11" t="str">
        <f t="shared" si="42"/>
        <v/>
      </c>
      <c r="AQ283" s="6" t="b">
        <f t="shared" si="43"/>
        <v>0</v>
      </c>
      <c r="AR283" s="6" t="b">
        <f t="shared" si="44"/>
        <v>0</v>
      </c>
    </row>
    <row r="284" spans="1:44" ht="23.1" customHeight="1">
      <c r="A284" s="20" t="s">
        <v>133</v>
      </c>
      <c r="B284" s="19"/>
      <c r="C284" s="19"/>
      <c r="D284" s="19" t="s">
        <v>134</v>
      </c>
      <c r="E284" s="19"/>
      <c r="F284" s="19"/>
      <c r="G284" s="19"/>
      <c r="H284" s="20"/>
      <c r="I284" s="20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2"/>
      <c r="X284" s="22"/>
      <c r="Y284" s="22"/>
      <c r="Z284" s="21"/>
      <c r="AA284" s="21"/>
      <c r="AB284" s="19"/>
      <c r="AC284" s="19"/>
      <c r="AD284" s="19"/>
      <c r="AE284" s="19"/>
      <c r="AF284" s="19"/>
      <c r="AG284" s="19"/>
      <c r="AH284" s="20" t="s">
        <v>135</v>
      </c>
      <c r="AI284" s="6" t="str">
        <f t="shared" si="36"/>
        <v/>
      </c>
      <c r="AJ284" s="10" t="str">
        <f t="shared" si="37"/>
        <v/>
      </c>
      <c r="AK284" s="10" t="str">
        <f t="shared" si="38"/>
        <v/>
      </c>
      <c r="AL284" s="10" t="str">
        <f t="shared" si="39"/>
        <v/>
      </c>
      <c r="AM284" s="10" t="str">
        <f>IF(AI284="CONFIRMED",SUM(AK$3:AK284),"")</f>
        <v/>
      </c>
      <c r="AN284" s="6" t="str">
        <f t="shared" si="40"/>
        <v/>
      </c>
      <c r="AO284" s="11" t="str">
        <f t="shared" si="41"/>
        <v/>
      </c>
      <c r="AP284" s="11" t="str">
        <f t="shared" si="42"/>
        <v/>
      </c>
      <c r="AQ284" s="6" t="b">
        <f t="shared" si="43"/>
        <v>0</v>
      </c>
      <c r="AR284" s="6" t="b">
        <f t="shared" si="44"/>
        <v>0</v>
      </c>
    </row>
    <row r="285" spans="1:44" ht="23.1" customHeight="1">
      <c r="A285" s="20" t="s">
        <v>133</v>
      </c>
      <c r="B285" s="19"/>
      <c r="C285" s="19"/>
      <c r="D285" s="19" t="s">
        <v>134</v>
      </c>
      <c r="E285" s="19"/>
      <c r="F285" s="19"/>
      <c r="G285" s="19"/>
      <c r="H285" s="20"/>
      <c r="I285" s="20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2"/>
      <c r="X285" s="22"/>
      <c r="Y285" s="22"/>
      <c r="Z285" s="21"/>
      <c r="AA285" s="21"/>
      <c r="AB285" s="19"/>
      <c r="AC285" s="19"/>
      <c r="AD285" s="19"/>
      <c r="AE285" s="19"/>
      <c r="AF285" s="19"/>
      <c r="AG285" s="19"/>
      <c r="AH285" s="20" t="s">
        <v>135</v>
      </c>
      <c r="AI285" s="6" t="str">
        <f t="shared" si="36"/>
        <v/>
      </c>
      <c r="AJ285" s="10" t="str">
        <f t="shared" si="37"/>
        <v/>
      </c>
      <c r="AK285" s="10" t="str">
        <f t="shared" si="38"/>
        <v/>
      </c>
      <c r="AL285" s="10" t="str">
        <f t="shared" si="39"/>
        <v/>
      </c>
      <c r="AM285" s="10" t="str">
        <f>IF(AI285="CONFIRMED",SUM(AK$3:AK285),"")</f>
        <v/>
      </c>
      <c r="AN285" s="6" t="str">
        <f t="shared" si="40"/>
        <v/>
      </c>
      <c r="AO285" s="11" t="str">
        <f t="shared" si="41"/>
        <v/>
      </c>
      <c r="AP285" s="11" t="str">
        <f t="shared" si="42"/>
        <v/>
      </c>
      <c r="AQ285" s="6" t="b">
        <f t="shared" si="43"/>
        <v>0</v>
      </c>
      <c r="AR285" s="6" t="b">
        <f t="shared" si="44"/>
        <v>0</v>
      </c>
    </row>
    <row r="286" spans="1:44" ht="23.1" customHeight="1">
      <c r="A286" s="20" t="s">
        <v>133</v>
      </c>
      <c r="B286" s="19"/>
      <c r="C286" s="19"/>
      <c r="D286" s="19" t="s">
        <v>134</v>
      </c>
      <c r="E286" s="19"/>
      <c r="F286" s="19"/>
      <c r="G286" s="19"/>
      <c r="H286" s="20"/>
      <c r="I286" s="20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2"/>
      <c r="X286" s="22"/>
      <c r="Y286" s="22"/>
      <c r="Z286" s="21"/>
      <c r="AA286" s="21"/>
      <c r="AB286" s="19"/>
      <c r="AC286" s="19"/>
      <c r="AD286" s="19"/>
      <c r="AE286" s="19"/>
      <c r="AF286" s="19"/>
      <c r="AG286" s="19"/>
      <c r="AH286" s="20" t="s">
        <v>135</v>
      </c>
      <c r="AI286" s="6" t="str">
        <f t="shared" si="36"/>
        <v/>
      </c>
      <c r="AJ286" s="10" t="str">
        <f t="shared" si="37"/>
        <v/>
      </c>
      <c r="AK286" s="10" t="str">
        <f t="shared" si="38"/>
        <v/>
      </c>
      <c r="AL286" s="10" t="str">
        <f t="shared" si="39"/>
        <v/>
      </c>
      <c r="AM286" s="10" t="str">
        <f>IF(AI286="CONFIRMED",SUM(AK$3:AK286),"")</f>
        <v/>
      </c>
      <c r="AN286" s="6" t="str">
        <f t="shared" si="40"/>
        <v/>
      </c>
      <c r="AO286" s="11" t="str">
        <f t="shared" si="41"/>
        <v/>
      </c>
      <c r="AP286" s="11" t="str">
        <f t="shared" si="42"/>
        <v/>
      </c>
      <c r="AQ286" s="6" t="b">
        <f t="shared" si="43"/>
        <v>0</v>
      </c>
      <c r="AR286" s="6" t="b">
        <f t="shared" si="44"/>
        <v>0</v>
      </c>
    </row>
    <row r="287" spans="1:44" ht="23.1" customHeight="1">
      <c r="A287" s="20" t="s">
        <v>133</v>
      </c>
      <c r="B287" s="19"/>
      <c r="C287" s="19"/>
      <c r="D287" s="19" t="s">
        <v>134</v>
      </c>
      <c r="E287" s="19"/>
      <c r="F287" s="19"/>
      <c r="G287" s="19"/>
      <c r="H287" s="20"/>
      <c r="I287" s="20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2"/>
      <c r="X287" s="22"/>
      <c r="Y287" s="22"/>
      <c r="Z287" s="21"/>
      <c r="AA287" s="21"/>
      <c r="AB287" s="19"/>
      <c r="AC287" s="19"/>
      <c r="AD287" s="19"/>
      <c r="AE287" s="19"/>
      <c r="AF287" s="19"/>
      <c r="AG287" s="19"/>
      <c r="AH287" s="20" t="s">
        <v>135</v>
      </c>
      <c r="AI287" s="6" t="str">
        <f t="shared" si="36"/>
        <v/>
      </c>
      <c r="AJ287" s="10" t="str">
        <f t="shared" si="37"/>
        <v/>
      </c>
      <c r="AK287" s="10" t="str">
        <f t="shared" si="38"/>
        <v/>
      </c>
      <c r="AL287" s="10" t="str">
        <f t="shared" si="39"/>
        <v/>
      </c>
      <c r="AM287" s="10" t="str">
        <f>IF(AI287="CONFIRMED",SUM(AK$3:AK287),"")</f>
        <v/>
      </c>
      <c r="AN287" s="6" t="str">
        <f t="shared" si="40"/>
        <v/>
      </c>
      <c r="AO287" s="11" t="str">
        <f t="shared" si="41"/>
        <v/>
      </c>
      <c r="AP287" s="11" t="str">
        <f t="shared" si="42"/>
        <v/>
      </c>
      <c r="AQ287" s="6" t="b">
        <f t="shared" si="43"/>
        <v>0</v>
      </c>
      <c r="AR287" s="6" t="b">
        <f t="shared" si="44"/>
        <v>0</v>
      </c>
    </row>
    <row r="288" spans="1:44" ht="23.1" customHeight="1">
      <c r="A288" s="20" t="s">
        <v>133</v>
      </c>
      <c r="B288" s="19"/>
      <c r="C288" s="19"/>
      <c r="D288" s="19" t="s">
        <v>134</v>
      </c>
      <c r="E288" s="19"/>
      <c r="F288" s="19"/>
      <c r="G288" s="19"/>
      <c r="H288" s="20"/>
      <c r="I288" s="20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2"/>
      <c r="X288" s="22"/>
      <c r="Y288" s="22"/>
      <c r="Z288" s="21"/>
      <c r="AA288" s="21"/>
      <c r="AB288" s="19"/>
      <c r="AC288" s="19"/>
      <c r="AD288" s="19"/>
      <c r="AE288" s="19"/>
      <c r="AF288" s="19"/>
      <c r="AG288" s="19"/>
      <c r="AH288" s="20" t="s">
        <v>135</v>
      </c>
      <c r="AI288" s="6" t="str">
        <f t="shared" si="36"/>
        <v/>
      </c>
      <c r="AJ288" s="10" t="str">
        <f t="shared" si="37"/>
        <v/>
      </c>
      <c r="AK288" s="10" t="str">
        <f t="shared" si="38"/>
        <v/>
      </c>
      <c r="AL288" s="10" t="str">
        <f t="shared" si="39"/>
        <v/>
      </c>
      <c r="AM288" s="10" t="str">
        <f>IF(AI288="CONFIRMED",SUM(AK$3:AK288),"")</f>
        <v/>
      </c>
      <c r="AN288" s="6" t="str">
        <f t="shared" si="40"/>
        <v/>
      </c>
      <c r="AO288" s="11" t="str">
        <f t="shared" si="41"/>
        <v/>
      </c>
      <c r="AP288" s="11" t="str">
        <f t="shared" si="42"/>
        <v/>
      </c>
      <c r="AQ288" s="6" t="b">
        <f t="shared" si="43"/>
        <v>0</v>
      </c>
      <c r="AR288" s="6" t="b">
        <f t="shared" si="44"/>
        <v>0</v>
      </c>
    </row>
    <row r="289" spans="1:44" ht="23.1" customHeight="1">
      <c r="A289" s="20" t="s">
        <v>133</v>
      </c>
      <c r="B289" s="19"/>
      <c r="C289" s="19"/>
      <c r="D289" s="19" t="s">
        <v>134</v>
      </c>
      <c r="E289" s="19"/>
      <c r="F289" s="19"/>
      <c r="G289" s="19"/>
      <c r="H289" s="20"/>
      <c r="I289" s="20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2"/>
      <c r="X289" s="22"/>
      <c r="Y289" s="22"/>
      <c r="Z289" s="21"/>
      <c r="AA289" s="21"/>
      <c r="AB289" s="19"/>
      <c r="AC289" s="19"/>
      <c r="AD289" s="19"/>
      <c r="AE289" s="19"/>
      <c r="AF289" s="19"/>
      <c r="AG289" s="19"/>
      <c r="AH289" s="20" t="s">
        <v>135</v>
      </c>
      <c r="AI289" s="6" t="str">
        <f t="shared" si="36"/>
        <v/>
      </c>
      <c r="AJ289" s="10" t="str">
        <f t="shared" si="37"/>
        <v/>
      </c>
      <c r="AK289" s="10" t="str">
        <f t="shared" si="38"/>
        <v/>
      </c>
      <c r="AL289" s="10" t="str">
        <f t="shared" si="39"/>
        <v/>
      </c>
      <c r="AM289" s="10" t="str">
        <f>IF(AI289="CONFIRMED",SUM(AK$3:AK289),"")</f>
        <v/>
      </c>
      <c r="AN289" s="6" t="str">
        <f t="shared" si="40"/>
        <v/>
      </c>
      <c r="AO289" s="11" t="str">
        <f t="shared" si="41"/>
        <v/>
      </c>
      <c r="AP289" s="11" t="str">
        <f t="shared" si="42"/>
        <v/>
      </c>
      <c r="AQ289" s="6" t="b">
        <f t="shared" si="43"/>
        <v>0</v>
      </c>
      <c r="AR289" s="6" t="b">
        <f t="shared" si="44"/>
        <v>0</v>
      </c>
    </row>
    <row r="290" spans="1:44" ht="23.1" customHeight="1">
      <c r="A290" s="20" t="s">
        <v>133</v>
      </c>
      <c r="B290" s="19"/>
      <c r="C290" s="19"/>
      <c r="D290" s="19" t="s">
        <v>134</v>
      </c>
      <c r="E290" s="19"/>
      <c r="F290" s="19"/>
      <c r="G290" s="19"/>
      <c r="H290" s="20"/>
      <c r="I290" s="20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2"/>
      <c r="X290" s="22"/>
      <c r="Y290" s="22"/>
      <c r="Z290" s="21"/>
      <c r="AA290" s="21"/>
      <c r="AB290" s="19"/>
      <c r="AC290" s="19"/>
      <c r="AD290" s="19"/>
      <c r="AE290" s="19"/>
      <c r="AF290" s="19"/>
      <c r="AG290" s="19"/>
      <c r="AH290" s="20" t="s">
        <v>135</v>
      </c>
      <c r="AI290" s="6" t="str">
        <f t="shared" si="36"/>
        <v/>
      </c>
      <c r="AJ290" s="10" t="str">
        <f t="shared" si="37"/>
        <v/>
      </c>
      <c r="AK290" s="10" t="str">
        <f t="shared" si="38"/>
        <v/>
      </c>
      <c r="AL290" s="10" t="str">
        <f t="shared" si="39"/>
        <v/>
      </c>
      <c r="AM290" s="10" t="str">
        <f>IF(AI290="CONFIRMED",SUM(AK$3:AK290),"")</f>
        <v/>
      </c>
      <c r="AN290" s="6" t="str">
        <f t="shared" si="40"/>
        <v/>
      </c>
      <c r="AO290" s="11" t="str">
        <f t="shared" si="41"/>
        <v/>
      </c>
      <c r="AP290" s="11" t="str">
        <f t="shared" si="42"/>
        <v/>
      </c>
      <c r="AQ290" s="6" t="b">
        <f t="shared" si="43"/>
        <v>0</v>
      </c>
      <c r="AR290" s="6" t="b">
        <f t="shared" si="44"/>
        <v>0</v>
      </c>
    </row>
    <row r="291" spans="1:44" ht="23.1" customHeight="1">
      <c r="A291" s="20" t="s">
        <v>133</v>
      </c>
      <c r="B291" s="19"/>
      <c r="C291" s="19"/>
      <c r="D291" s="19" t="s">
        <v>134</v>
      </c>
      <c r="E291" s="19"/>
      <c r="F291" s="19"/>
      <c r="G291" s="19"/>
      <c r="H291" s="20"/>
      <c r="I291" s="20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2"/>
      <c r="X291" s="22"/>
      <c r="Y291" s="22"/>
      <c r="Z291" s="21"/>
      <c r="AA291" s="21"/>
      <c r="AB291" s="19"/>
      <c r="AC291" s="19"/>
      <c r="AD291" s="19"/>
      <c r="AE291" s="19"/>
      <c r="AF291" s="19"/>
      <c r="AG291" s="19"/>
      <c r="AH291" s="20" t="s">
        <v>135</v>
      </c>
      <c r="AI291" s="6" t="str">
        <f t="shared" si="36"/>
        <v/>
      </c>
      <c r="AJ291" s="10" t="str">
        <f t="shared" si="37"/>
        <v/>
      </c>
      <c r="AK291" s="10" t="str">
        <f t="shared" si="38"/>
        <v/>
      </c>
      <c r="AL291" s="10" t="str">
        <f t="shared" si="39"/>
        <v/>
      </c>
      <c r="AM291" s="10" t="str">
        <f>IF(AI291="CONFIRMED",SUM(AK$3:AK291),"")</f>
        <v/>
      </c>
      <c r="AN291" s="6" t="str">
        <f t="shared" si="40"/>
        <v/>
      </c>
      <c r="AO291" s="11" t="str">
        <f t="shared" si="41"/>
        <v/>
      </c>
      <c r="AP291" s="11" t="str">
        <f t="shared" si="42"/>
        <v/>
      </c>
      <c r="AQ291" s="6" t="b">
        <f t="shared" si="43"/>
        <v>0</v>
      </c>
      <c r="AR291" s="6" t="b">
        <f t="shared" si="44"/>
        <v>0</v>
      </c>
    </row>
    <row r="292" spans="1:44" ht="23.1" customHeight="1">
      <c r="A292" s="20" t="s">
        <v>133</v>
      </c>
      <c r="B292" s="19"/>
      <c r="C292" s="19"/>
      <c r="D292" s="19" t="s">
        <v>134</v>
      </c>
      <c r="E292" s="19"/>
      <c r="F292" s="19"/>
      <c r="G292" s="19"/>
      <c r="H292" s="20"/>
      <c r="I292" s="20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2"/>
      <c r="X292" s="22"/>
      <c r="Y292" s="22"/>
      <c r="Z292" s="21"/>
      <c r="AA292" s="21"/>
      <c r="AB292" s="19"/>
      <c r="AC292" s="19"/>
      <c r="AD292" s="19"/>
      <c r="AE292" s="19"/>
      <c r="AF292" s="19"/>
      <c r="AG292" s="19"/>
      <c r="AH292" s="20" t="s">
        <v>135</v>
      </c>
      <c r="AI292" s="6" t="str">
        <f t="shared" si="36"/>
        <v/>
      </c>
      <c r="AJ292" s="10" t="str">
        <f t="shared" si="37"/>
        <v/>
      </c>
      <c r="AK292" s="10" t="str">
        <f t="shared" si="38"/>
        <v/>
      </c>
      <c r="AL292" s="10" t="str">
        <f t="shared" si="39"/>
        <v/>
      </c>
      <c r="AM292" s="10" t="str">
        <f>IF(AI292="CONFIRMED",SUM(AK$3:AK292),"")</f>
        <v/>
      </c>
      <c r="AN292" s="6" t="str">
        <f t="shared" si="40"/>
        <v/>
      </c>
      <c r="AO292" s="11" t="str">
        <f t="shared" si="41"/>
        <v/>
      </c>
      <c r="AP292" s="11" t="str">
        <f t="shared" si="42"/>
        <v/>
      </c>
      <c r="AQ292" s="6" t="b">
        <f t="shared" si="43"/>
        <v>0</v>
      </c>
      <c r="AR292" s="6" t="b">
        <f t="shared" si="44"/>
        <v>0</v>
      </c>
    </row>
    <row r="293" spans="1:44" ht="23.1" customHeight="1">
      <c r="A293" s="20" t="s">
        <v>133</v>
      </c>
      <c r="B293" s="19"/>
      <c r="C293" s="19"/>
      <c r="D293" s="19" t="s">
        <v>134</v>
      </c>
      <c r="E293" s="19"/>
      <c r="F293" s="19"/>
      <c r="G293" s="19"/>
      <c r="H293" s="20"/>
      <c r="I293" s="20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2"/>
      <c r="X293" s="22"/>
      <c r="Y293" s="22"/>
      <c r="Z293" s="21"/>
      <c r="AA293" s="21"/>
      <c r="AB293" s="19"/>
      <c r="AC293" s="19"/>
      <c r="AD293" s="19"/>
      <c r="AE293" s="19"/>
      <c r="AF293" s="19"/>
      <c r="AG293" s="19"/>
      <c r="AH293" s="20" t="s">
        <v>135</v>
      </c>
      <c r="AI293" s="6" t="str">
        <f t="shared" si="36"/>
        <v/>
      </c>
      <c r="AJ293" s="10" t="str">
        <f t="shared" si="37"/>
        <v/>
      </c>
      <c r="AK293" s="10" t="str">
        <f t="shared" si="38"/>
        <v/>
      </c>
      <c r="AL293" s="10" t="str">
        <f t="shared" si="39"/>
        <v/>
      </c>
      <c r="AM293" s="10" t="str">
        <f>IF(AI293="CONFIRMED",SUM(AK$3:AK293),"")</f>
        <v/>
      </c>
      <c r="AN293" s="6" t="str">
        <f t="shared" si="40"/>
        <v/>
      </c>
      <c r="AO293" s="11" t="str">
        <f t="shared" si="41"/>
        <v/>
      </c>
      <c r="AP293" s="11" t="str">
        <f t="shared" si="42"/>
        <v/>
      </c>
      <c r="AQ293" s="6" t="b">
        <f t="shared" si="43"/>
        <v>0</v>
      </c>
      <c r="AR293" s="6" t="b">
        <f t="shared" si="44"/>
        <v>0</v>
      </c>
    </row>
    <row r="294" spans="1:44" ht="23.1" customHeight="1">
      <c r="A294" s="20" t="s">
        <v>133</v>
      </c>
      <c r="B294" s="19"/>
      <c r="C294" s="19"/>
      <c r="D294" s="19" t="s">
        <v>134</v>
      </c>
      <c r="E294" s="19"/>
      <c r="F294" s="19"/>
      <c r="G294" s="19"/>
      <c r="H294" s="20"/>
      <c r="I294" s="20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2"/>
      <c r="X294" s="22"/>
      <c r="Y294" s="22"/>
      <c r="Z294" s="21"/>
      <c r="AA294" s="21"/>
      <c r="AB294" s="19"/>
      <c r="AC294" s="19"/>
      <c r="AD294" s="19"/>
      <c r="AE294" s="19"/>
      <c r="AF294" s="19"/>
      <c r="AG294" s="19"/>
      <c r="AH294" s="20" t="s">
        <v>135</v>
      </c>
      <c r="AI294" s="6" t="str">
        <f t="shared" si="36"/>
        <v/>
      </c>
      <c r="AJ294" s="10" t="str">
        <f t="shared" si="37"/>
        <v/>
      </c>
      <c r="AK294" s="10" t="str">
        <f t="shared" si="38"/>
        <v/>
      </c>
      <c r="AL294" s="10" t="str">
        <f t="shared" si="39"/>
        <v/>
      </c>
      <c r="AM294" s="10" t="str">
        <f>IF(AI294="CONFIRMED",SUM(AK$3:AK294),"")</f>
        <v/>
      </c>
      <c r="AN294" s="6" t="str">
        <f t="shared" si="40"/>
        <v/>
      </c>
      <c r="AO294" s="11" t="str">
        <f t="shared" si="41"/>
        <v/>
      </c>
      <c r="AP294" s="11" t="str">
        <f t="shared" si="42"/>
        <v/>
      </c>
      <c r="AQ294" s="6" t="b">
        <f t="shared" si="43"/>
        <v>0</v>
      </c>
      <c r="AR294" s="6" t="b">
        <f t="shared" si="44"/>
        <v>0</v>
      </c>
    </row>
    <row r="295" spans="1:44" ht="23.1" customHeight="1">
      <c r="A295" s="20" t="s">
        <v>133</v>
      </c>
      <c r="B295" s="19"/>
      <c r="C295" s="19"/>
      <c r="D295" s="19" t="s">
        <v>134</v>
      </c>
      <c r="E295" s="19"/>
      <c r="F295" s="19"/>
      <c r="G295" s="19"/>
      <c r="H295" s="20"/>
      <c r="I295" s="20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2"/>
      <c r="X295" s="22"/>
      <c r="Y295" s="22"/>
      <c r="Z295" s="21"/>
      <c r="AA295" s="21"/>
      <c r="AB295" s="19"/>
      <c r="AC295" s="19"/>
      <c r="AD295" s="19"/>
      <c r="AE295" s="19"/>
      <c r="AF295" s="19"/>
      <c r="AG295" s="19"/>
      <c r="AH295" s="20" t="s">
        <v>135</v>
      </c>
      <c r="AI295" s="6" t="str">
        <f t="shared" si="36"/>
        <v/>
      </c>
      <c r="AJ295" s="10" t="str">
        <f t="shared" si="37"/>
        <v/>
      </c>
      <c r="AK295" s="10" t="str">
        <f t="shared" si="38"/>
        <v/>
      </c>
      <c r="AL295" s="10" t="str">
        <f t="shared" si="39"/>
        <v/>
      </c>
      <c r="AM295" s="10" t="str">
        <f>IF(AI295="CONFIRMED",SUM(AK$3:AK295),"")</f>
        <v/>
      </c>
      <c r="AN295" s="6" t="str">
        <f t="shared" si="40"/>
        <v/>
      </c>
      <c r="AO295" s="11" t="str">
        <f t="shared" si="41"/>
        <v/>
      </c>
      <c r="AP295" s="11" t="str">
        <f t="shared" si="42"/>
        <v/>
      </c>
      <c r="AQ295" s="6" t="b">
        <f t="shared" si="43"/>
        <v>0</v>
      </c>
      <c r="AR295" s="6" t="b">
        <f t="shared" si="44"/>
        <v>0</v>
      </c>
    </row>
    <row r="296" spans="1:44" ht="23.1" customHeight="1">
      <c r="A296" s="20" t="s">
        <v>133</v>
      </c>
      <c r="B296" s="19"/>
      <c r="C296" s="19"/>
      <c r="D296" s="19" t="s">
        <v>134</v>
      </c>
      <c r="E296" s="19"/>
      <c r="F296" s="19"/>
      <c r="G296" s="19"/>
      <c r="H296" s="20"/>
      <c r="I296" s="20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2"/>
      <c r="X296" s="22"/>
      <c r="Y296" s="22"/>
      <c r="Z296" s="21"/>
      <c r="AA296" s="21"/>
      <c r="AB296" s="19"/>
      <c r="AC296" s="19"/>
      <c r="AD296" s="19"/>
      <c r="AE296" s="19"/>
      <c r="AF296" s="19"/>
      <c r="AG296" s="19"/>
      <c r="AH296" s="20" t="s">
        <v>135</v>
      </c>
      <c r="AI296" s="6" t="str">
        <f t="shared" si="36"/>
        <v/>
      </c>
      <c r="AJ296" s="10" t="str">
        <f t="shared" si="37"/>
        <v/>
      </c>
      <c r="AK296" s="10" t="str">
        <f t="shared" si="38"/>
        <v/>
      </c>
      <c r="AL296" s="10" t="str">
        <f t="shared" si="39"/>
        <v/>
      </c>
      <c r="AM296" s="10" t="str">
        <f>IF(AI296="CONFIRMED",SUM(AK$3:AK296),"")</f>
        <v/>
      </c>
      <c r="AN296" s="6" t="str">
        <f t="shared" si="40"/>
        <v/>
      </c>
      <c r="AO296" s="11" t="str">
        <f t="shared" si="41"/>
        <v/>
      </c>
      <c r="AP296" s="11" t="str">
        <f t="shared" si="42"/>
        <v/>
      </c>
      <c r="AQ296" s="6" t="b">
        <f t="shared" si="43"/>
        <v>0</v>
      </c>
      <c r="AR296" s="6" t="b">
        <f t="shared" si="44"/>
        <v>0</v>
      </c>
    </row>
    <row r="297" spans="1:44" ht="23.1" customHeight="1">
      <c r="A297" s="20" t="s">
        <v>133</v>
      </c>
      <c r="B297" s="19"/>
      <c r="C297" s="19"/>
      <c r="D297" s="19" t="s">
        <v>134</v>
      </c>
      <c r="E297" s="19"/>
      <c r="F297" s="19"/>
      <c r="G297" s="19"/>
      <c r="H297" s="20"/>
      <c r="I297" s="20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2"/>
      <c r="X297" s="22"/>
      <c r="Y297" s="22"/>
      <c r="Z297" s="21"/>
      <c r="AA297" s="21"/>
      <c r="AB297" s="19"/>
      <c r="AC297" s="19"/>
      <c r="AD297" s="19"/>
      <c r="AE297" s="19"/>
      <c r="AF297" s="19"/>
      <c r="AG297" s="19"/>
      <c r="AH297" s="20" t="s">
        <v>135</v>
      </c>
      <c r="AI297" s="6" t="str">
        <f t="shared" si="36"/>
        <v/>
      </c>
      <c r="AJ297" s="10" t="str">
        <f t="shared" si="37"/>
        <v/>
      </c>
      <c r="AK297" s="10" t="str">
        <f t="shared" si="38"/>
        <v/>
      </c>
      <c r="AL297" s="10" t="str">
        <f t="shared" si="39"/>
        <v/>
      </c>
      <c r="AM297" s="10" t="str">
        <f>IF(AI297="CONFIRMED",SUM(AK$3:AK297),"")</f>
        <v/>
      </c>
      <c r="AN297" s="6" t="str">
        <f t="shared" si="40"/>
        <v/>
      </c>
      <c r="AO297" s="11" t="str">
        <f t="shared" si="41"/>
        <v/>
      </c>
      <c r="AP297" s="11" t="str">
        <f t="shared" si="42"/>
        <v/>
      </c>
      <c r="AQ297" s="6" t="b">
        <f t="shared" si="43"/>
        <v>0</v>
      </c>
      <c r="AR297" s="6" t="b">
        <f t="shared" si="44"/>
        <v>0</v>
      </c>
    </row>
    <row r="298" spans="1:44" ht="23.1" customHeight="1">
      <c r="A298" s="20" t="s">
        <v>133</v>
      </c>
      <c r="B298" s="19"/>
      <c r="C298" s="19"/>
      <c r="D298" s="19" t="s">
        <v>134</v>
      </c>
      <c r="E298" s="19"/>
      <c r="F298" s="19"/>
      <c r="G298" s="19"/>
      <c r="H298" s="20"/>
      <c r="I298" s="20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2"/>
      <c r="X298" s="22"/>
      <c r="Y298" s="22"/>
      <c r="Z298" s="21"/>
      <c r="AA298" s="21"/>
      <c r="AB298" s="19"/>
      <c r="AC298" s="19"/>
      <c r="AD298" s="19"/>
      <c r="AE298" s="19"/>
      <c r="AF298" s="19"/>
      <c r="AG298" s="19"/>
      <c r="AH298" s="20" t="s">
        <v>135</v>
      </c>
      <c r="AI298" s="6" t="str">
        <f t="shared" si="36"/>
        <v/>
      </c>
      <c r="AJ298" s="10" t="str">
        <f t="shared" si="37"/>
        <v/>
      </c>
      <c r="AK298" s="10" t="str">
        <f t="shared" si="38"/>
        <v/>
      </c>
      <c r="AL298" s="10" t="str">
        <f t="shared" si="39"/>
        <v/>
      </c>
      <c r="AM298" s="10" t="str">
        <f>IF(AI298="CONFIRMED",SUM(AK$3:AK298),"")</f>
        <v/>
      </c>
      <c r="AN298" s="6" t="str">
        <f t="shared" si="40"/>
        <v/>
      </c>
      <c r="AO298" s="11" t="str">
        <f t="shared" si="41"/>
        <v/>
      </c>
      <c r="AP298" s="11" t="str">
        <f t="shared" si="42"/>
        <v/>
      </c>
      <c r="AQ298" s="6" t="b">
        <f t="shared" si="43"/>
        <v>0</v>
      </c>
      <c r="AR298" s="6" t="b">
        <f t="shared" si="44"/>
        <v>0</v>
      </c>
    </row>
    <row r="299" spans="1:44" ht="23.1" customHeight="1">
      <c r="A299" s="20" t="s">
        <v>133</v>
      </c>
      <c r="B299" s="19"/>
      <c r="C299" s="19"/>
      <c r="D299" s="19" t="s">
        <v>134</v>
      </c>
      <c r="E299" s="19"/>
      <c r="F299" s="19"/>
      <c r="G299" s="19"/>
      <c r="H299" s="20"/>
      <c r="I299" s="20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2"/>
      <c r="X299" s="22"/>
      <c r="Y299" s="22"/>
      <c r="Z299" s="21"/>
      <c r="AA299" s="21"/>
      <c r="AB299" s="19"/>
      <c r="AC299" s="19"/>
      <c r="AD299" s="19"/>
      <c r="AE299" s="19"/>
      <c r="AF299" s="19"/>
      <c r="AG299" s="19"/>
      <c r="AH299" s="20" t="s">
        <v>135</v>
      </c>
      <c r="AI299" s="6" t="str">
        <f t="shared" si="36"/>
        <v/>
      </c>
      <c r="AJ299" s="10" t="str">
        <f t="shared" si="37"/>
        <v/>
      </c>
      <c r="AK299" s="10" t="str">
        <f t="shared" si="38"/>
        <v/>
      </c>
      <c r="AL299" s="10" t="str">
        <f t="shared" si="39"/>
        <v/>
      </c>
      <c r="AM299" s="10" t="str">
        <f>IF(AI299="CONFIRMED",SUM(AK$3:AK299),"")</f>
        <v/>
      </c>
      <c r="AN299" s="6" t="str">
        <f t="shared" si="40"/>
        <v/>
      </c>
      <c r="AO299" s="11" t="str">
        <f t="shared" si="41"/>
        <v/>
      </c>
      <c r="AP299" s="11" t="str">
        <f t="shared" si="42"/>
        <v/>
      </c>
      <c r="AQ299" s="6" t="b">
        <f t="shared" si="43"/>
        <v>0</v>
      </c>
      <c r="AR299" s="6" t="b">
        <f t="shared" si="44"/>
        <v>0</v>
      </c>
    </row>
    <row r="300" spans="1:44" ht="23.1" customHeight="1">
      <c r="A300" s="20" t="s">
        <v>133</v>
      </c>
      <c r="B300" s="19"/>
      <c r="C300" s="19"/>
      <c r="D300" s="19" t="s">
        <v>134</v>
      </c>
      <c r="E300" s="19"/>
      <c r="F300" s="19"/>
      <c r="G300" s="19"/>
      <c r="H300" s="20"/>
      <c r="I300" s="20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2"/>
      <c r="X300" s="22"/>
      <c r="Y300" s="22"/>
      <c r="Z300" s="21"/>
      <c r="AA300" s="21"/>
      <c r="AB300" s="19"/>
      <c r="AC300" s="19"/>
      <c r="AD300" s="19"/>
      <c r="AE300" s="19"/>
      <c r="AF300" s="19"/>
      <c r="AG300" s="19"/>
      <c r="AH300" s="20" t="s">
        <v>135</v>
      </c>
      <c r="AI300" s="6" t="str">
        <f t="shared" si="36"/>
        <v/>
      </c>
      <c r="AJ300" s="10" t="str">
        <f t="shared" si="37"/>
        <v/>
      </c>
      <c r="AK300" s="10" t="str">
        <f t="shared" si="38"/>
        <v/>
      </c>
      <c r="AL300" s="10" t="str">
        <f t="shared" si="39"/>
        <v/>
      </c>
      <c r="AM300" s="10" t="str">
        <f>IF(AI300="CONFIRMED",SUM(AK$3:AK300),"")</f>
        <v/>
      </c>
      <c r="AN300" s="6" t="str">
        <f t="shared" si="40"/>
        <v/>
      </c>
      <c r="AO300" s="11" t="str">
        <f t="shared" si="41"/>
        <v/>
      </c>
      <c r="AP300" s="11" t="str">
        <f t="shared" si="42"/>
        <v/>
      </c>
      <c r="AQ300" s="6" t="b">
        <f t="shared" si="43"/>
        <v>0</v>
      </c>
      <c r="AR300" s="6" t="b">
        <f t="shared" si="44"/>
        <v>0</v>
      </c>
    </row>
    <row r="301" spans="1:44" ht="23.1" customHeight="1">
      <c r="A301" s="20" t="s">
        <v>133</v>
      </c>
      <c r="B301" s="19"/>
      <c r="C301" s="19"/>
      <c r="D301" s="19" t="s">
        <v>134</v>
      </c>
      <c r="E301" s="19"/>
      <c r="F301" s="19"/>
      <c r="G301" s="19"/>
      <c r="H301" s="20"/>
      <c r="I301" s="20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2"/>
      <c r="X301" s="22"/>
      <c r="Y301" s="22"/>
      <c r="Z301" s="21"/>
      <c r="AA301" s="21"/>
      <c r="AB301" s="19"/>
      <c r="AC301" s="19"/>
      <c r="AD301" s="19"/>
      <c r="AE301" s="19"/>
      <c r="AF301" s="19"/>
      <c r="AG301" s="19"/>
      <c r="AH301" s="20" t="s">
        <v>135</v>
      </c>
      <c r="AI301" s="6" t="str">
        <f t="shared" si="36"/>
        <v/>
      </c>
      <c r="AJ301" s="10" t="str">
        <f t="shared" si="37"/>
        <v/>
      </c>
      <c r="AK301" s="10" t="str">
        <f t="shared" si="38"/>
        <v/>
      </c>
      <c r="AL301" s="10" t="str">
        <f t="shared" si="39"/>
        <v/>
      </c>
      <c r="AM301" s="10" t="str">
        <f>IF(AI301="CONFIRMED",SUM(AK$3:AK301),"")</f>
        <v/>
      </c>
      <c r="AN301" s="6" t="str">
        <f t="shared" si="40"/>
        <v/>
      </c>
      <c r="AO301" s="11" t="str">
        <f t="shared" si="41"/>
        <v/>
      </c>
      <c r="AP301" s="11" t="str">
        <f t="shared" si="42"/>
        <v/>
      </c>
      <c r="AQ301" s="6" t="b">
        <f t="shared" si="43"/>
        <v>0</v>
      </c>
      <c r="AR301" s="6" t="b">
        <f t="shared" si="44"/>
        <v>0</v>
      </c>
    </row>
    <row r="302" spans="1:44" ht="23.1" customHeight="1">
      <c r="A302" s="20" t="s">
        <v>133</v>
      </c>
      <c r="B302" s="19"/>
      <c r="C302" s="19"/>
      <c r="D302" s="19" t="s">
        <v>134</v>
      </c>
      <c r="E302" s="19"/>
      <c r="F302" s="19"/>
      <c r="G302" s="19"/>
      <c r="H302" s="20"/>
      <c r="I302" s="20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2"/>
      <c r="X302" s="22"/>
      <c r="Y302" s="22"/>
      <c r="Z302" s="21"/>
      <c r="AA302" s="21"/>
      <c r="AB302" s="19"/>
      <c r="AC302" s="19"/>
      <c r="AD302" s="19"/>
      <c r="AE302" s="19"/>
      <c r="AF302" s="19"/>
      <c r="AG302" s="19"/>
      <c r="AH302" s="20" t="s">
        <v>135</v>
      </c>
      <c r="AI302" s="6" t="str">
        <f t="shared" si="36"/>
        <v/>
      </c>
      <c r="AJ302" s="10" t="str">
        <f t="shared" si="37"/>
        <v/>
      </c>
      <c r="AK302" s="10" t="str">
        <f t="shared" si="38"/>
        <v/>
      </c>
      <c r="AL302" s="10" t="str">
        <f t="shared" si="39"/>
        <v/>
      </c>
      <c r="AM302" s="10" t="str">
        <f>IF(AI302="CONFIRMED",SUM(AK$3:AK302),"")</f>
        <v/>
      </c>
      <c r="AN302" s="6" t="str">
        <f t="shared" si="40"/>
        <v/>
      </c>
      <c r="AO302" s="11" t="str">
        <f t="shared" si="41"/>
        <v/>
      </c>
      <c r="AP302" s="11" t="str">
        <f t="shared" si="42"/>
        <v/>
      </c>
      <c r="AQ302" s="6" t="b">
        <f t="shared" si="43"/>
        <v>0</v>
      </c>
      <c r="AR302" s="6" t="b">
        <f t="shared" si="44"/>
        <v>0</v>
      </c>
    </row>
    <row r="303" spans="1:44" ht="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1:44" ht="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1:44" ht="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</sheetData>
  <sheetProtection sheet="1" objects="1" scenarios="1" formatColumns="0" sort="0" autoFilter="0"/>
  <phoneticPr fontId="8" type="noConversion"/>
  <conditionalFormatting sqref="AI3:AI302">
    <cfRule type="beginsWith" dxfId="3" priority="1" operator="beginsWith" text="CHECK_"/>
    <cfRule type="containsText" dxfId="2" priority="2" operator="containsText" text="ESTIMATED"/>
  </conditionalFormatting>
  <dataValidations count="6">
    <dataValidation type="list" sqref="B3:B302">
      <formula1>"PLAN,CLOSED"</formula1>
    </dataValidation>
    <dataValidation type="list" sqref="C3:C302">
      <formula1>"ASSUMPTION,ACTUAL,ESTIMATED"</formula1>
    </dataValidation>
    <dataValidation type="list" sqref="G3:G302">
      <formula1>"LONG,SHORT"</formula1>
    </dataValidation>
    <dataValidation type="list" sqref="AE3:AE302">
      <formula1>"YES,NO,NA"</formula1>
    </dataValidation>
    <dataValidation type="decimal" sqref="J3:N302">
      <formula1>0</formula1>
      <formula2>1000000000000</formula2>
    </dataValidation>
    <dataValidation type="decimal" sqref="O3:O302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92D36"/>
  </sheetPr>
  <dimension ref="A1:AR305"/>
  <sheetViews>
    <sheetView showGridLines="0" workbookViewId="0"/>
  </sheetViews>
  <sheetFormatPr defaultRowHeight="14.25"/>
  <cols>
    <col min="1" max="1" width="4" customWidth="1"/>
    <col min="2" max="8" width="19" customWidth="1"/>
  </cols>
  <sheetData>
    <row r="1" spans="1:44" ht="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32.1" customHeight="1">
      <c r="A2" s="1"/>
      <c r="B2" s="25" t="s">
        <v>136</v>
      </c>
      <c r="C2" s="26"/>
      <c r="D2" s="26"/>
      <c r="E2" s="26"/>
      <c r="F2" s="2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>
      <c r="A4" s="1"/>
      <c r="B4" s="1" t="s">
        <v>137</v>
      </c>
      <c r="C4" s="23">
        <v>2026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32.1" customHeight="1">
      <c r="A6" s="1"/>
      <c r="B6" s="3" t="s">
        <v>128</v>
      </c>
      <c r="C6" s="3" t="s">
        <v>138</v>
      </c>
      <c r="D6" s="3" t="s">
        <v>125</v>
      </c>
      <c r="E6" s="3" t="s">
        <v>139</v>
      </c>
      <c r="F6" s="3" t="s">
        <v>140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27.95" customHeight="1">
      <c r="A7" s="1"/>
      <c r="B7" s="1" t="str">
        <f>TEXT(DATE($C$4,1,1),"yyyy-mm")</f>
        <v>2026-01</v>
      </c>
      <c r="C7" s="15">
        <f>COUNTIFS(Journal!$AN$3:$AN$302,B7,Journal!$AI$3:$AI$302,"CONFIRMED")</f>
        <v>0</v>
      </c>
      <c r="D7" s="16" t="str">
        <f>IF(C7=0,"",SUMIFS(Journal!$AK$3:$AK$302,Journal!$AN$3:$AN$302,B7))</f>
        <v/>
      </c>
      <c r="E7" s="17" t="str">
        <f>IF(C7=0,"",COUNTIFS(Journal!$AN$3:$AN$302,B7,Journal!$AK$3:$AK$302,"&gt;0")/C7)</f>
        <v/>
      </c>
      <c r="F7" s="18" t="str">
        <f>IF(COUNTIFS(Journal!$AN$3:$AN$302,B7,Journal!$P$3:$P$302,"&gt;0")=0,"",SUMIFS(Journal!$AL$3:$AL$302,Journal!$AN$3:$AN$302,B7)/COUNTIFS(Journal!$AN$3:$AN$302,B7,Journal!$P$3:$P$302,"&gt;0"))</f>
        <v/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27.95" customHeight="1">
      <c r="A8" s="1"/>
      <c r="B8" s="1" t="str">
        <f>TEXT(DATE($C$4,2,1),"yyyy-mm")</f>
        <v>2026-02</v>
      </c>
      <c r="C8" s="15">
        <f>COUNTIFS(Journal!$AN$3:$AN$302,B8,Journal!$AI$3:$AI$302,"CONFIRMED")</f>
        <v>0</v>
      </c>
      <c r="D8" s="16" t="str">
        <f>IF(C8=0,"",SUMIFS(Journal!$AK$3:$AK$302,Journal!$AN$3:$AN$302,B8))</f>
        <v/>
      </c>
      <c r="E8" s="17" t="str">
        <f>IF(C8=0,"",COUNTIFS(Journal!$AN$3:$AN$302,B8,Journal!$AK$3:$AK$302,"&gt;0")/C8)</f>
        <v/>
      </c>
      <c r="F8" s="18" t="str">
        <f>IF(COUNTIFS(Journal!$AN$3:$AN$302,B8,Journal!$P$3:$P$302,"&gt;0")=0,"",SUMIFS(Journal!$AL$3:$AL$302,Journal!$AN$3:$AN$302,B8)/COUNTIFS(Journal!$AN$3:$AN$302,B8,Journal!$P$3:$P$302,"&gt;0"))</f>
        <v/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27.95" customHeight="1">
      <c r="A9" s="1"/>
      <c r="B9" s="1" t="str">
        <f>TEXT(DATE($C$4,3,1),"yyyy-mm")</f>
        <v>2026-03</v>
      </c>
      <c r="C9" s="15">
        <f>COUNTIFS(Journal!$AN$3:$AN$302,B9,Journal!$AI$3:$AI$302,"CONFIRMED")</f>
        <v>0</v>
      </c>
      <c r="D9" s="16" t="str">
        <f>IF(C9=0,"",SUMIFS(Journal!$AK$3:$AK$302,Journal!$AN$3:$AN$302,B9))</f>
        <v/>
      </c>
      <c r="E9" s="17" t="str">
        <f>IF(C9=0,"",COUNTIFS(Journal!$AN$3:$AN$302,B9,Journal!$AK$3:$AK$302,"&gt;0")/C9)</f>
        <v/>
      </c>
      <c r="F9" s="18" t="str">
        <f>IF(COUNTIFS(Journal!$AN$3:$AN$302,B9,Journal!$P$3:$P$302,"&gt;0")=0,"",SUMIFS(Journal!$AL$3:$AL$302,Journal!$AN$3:$AN$302,B9)/COUNTIFS(Journal!$AN$3:$AN$302,B9,Journal!$P$3:$P$302,"&gt;0"))</f>
        <v/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27.95" customHeight="1">
      <c r="A10" s="1"/>
      <c r="B10" s="1" t="str">
        <f>TEXT(DATE($C$4,4,1),"yyyy-mm")</f>
        <v>2026-04</v>
      </c>
      <c r="C10" s="15">
        <f>COUNTIFS(Journal!$AN$3:$AN$302,B10,Journal!$AI$3:$AI$302,"CONFIRMED")</f>
        <v>0</v>
      </c>
      <c r="D10" s="16" t="str">
        <f>IF(C10=0,"",SUMIFS(Journal!$AK$3:$AK$302,Journal!$AN$3:$AN$302,B10))</f>
        <v/>
      </c>
      <c r="E10" s="17" t="str">
        <f>IF(C10=0,"",COUNTIFS(Journal!$AN$3:$AN$302,B10,Journal!$AK$3:$AK$302,"&gt;0")/C10)</f>
        <v/>
      </c>
      <c r="F10" s="18" t="str">
        <f>IF(COUNTIFS(Journal!$AN$3:$AN$302,B10,Journal!$P$3:$P$302,"&gt;0")=0,"",SUMIFS(Journal!$AL$3:$AL$302,Journal!$AN$3:$AN$302,B10)/COUNTIFS(Journal!$AN$3:$AN$302,B10,Journal!$P$3:$P$302,"&gt;0"))</f>
        <v/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27.95" customHeight="1">
      <c r="A11" s="1"/>
      <c r="B11" s="1" t="str">
        <f>TEXT(DATE($C$4,5,1),"yyyy-mm")</f>
        <v>2026-05</v>
      </c>
      <c r="C11" s="15">
        <f>COUNTIFS(Journal!$AN$3:$AN$302,B11,Journal!$AI$3:$AI$302,"CONFIRMED")</f>
        <v>0</v>
      </c>
      <c r="D11" s="16" t="str">
        <f>IF(C11=0,"",SUMIFS(Journal!$AK$3:$AK$302,Journal!$AN$3:$AN$302,B11))</f>
        <v/>
      </c>
      <c r="E11" s="17" t="str">
        <f>IF(C11=0,"",COUNTIFS(Journal!$AN$3:$AN$302,B11,Journal!$AK$3:$AK$302,"&gt;0")/C11)</f>
        <v/>
      </c>
      <c r="F11" s="18" t="str">
        <f>IF(COUNTIFS(Journal!$AN$3:$AN$302,B11,Journal!$P$3:$P$302,"&gt;0")=0,"",SUMIFS(Journal!$AL$3:$AL$302,Journal!$AN$3:$AN$302,B11)/COUNTIFS(Journal!$AN$3:$AN$302,B11,Journal!$P$3:$P$302,"&gt;0"))</f>
        <v/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27.95" customHeight="1">
      <c r="A12" s="1"/>
      <c r="B12" s="1" t="str">
        <f>TEXT(DATE($C$4,6,1),"yyyy-mm")</f>
        <v>2026-06</v>
      </c>
      <c r="C12" s="15">
        <f>COUNTIFS(Journal!$AN$3:$AN$302,B12,Journal!$AI$3:$AI$302,"CONFIRMED")</f>
        <v>0</v>
      </c>
      <c r="D12" s="16" t="str">
        <f>IF(C12=0,"",SUMIFS(Journal!$AK$3:$AK$302,Journal!$AN$3:$AN$302,B12))</f>
        <v/>
      </c>
      <c r="E12" s="17" t="str">
        <f>IF(C12=0,"",COUNTIFS(Journal!$AN$3:$AN$302,B12,Journal!$AK$3:$AK$302,"&gt;0")/C12)</f>
        <v/>
      </c>
      <c r="F12" s="18" t="str">
        <f>IF(COUNTIFS(Journal!$AN$3:$AN$302,B12,Journal!$P$3:$P$302,"&gt;0")=0,"",SUMIFS(Journal!$AL$3:$AL$302,Journal!$AN$3:$AN$302,B12)/COUNTIFS(Journal!$AN$3:$AN$302,B12,Journal!$P$3:$P$302,"&gt;0"))</f>
        <v/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7.95" customHeight="1">
      <c r="A13" s="1"/>
      <c r="B13" s="1" t="str">
        <f>TEXT(DATE($C$4,7,1),"yyyy-mm")</f>
        <v>2026-07</v>
      </c>
      <c r="C13" s="15">
        <f>COUNTIFS(Journal!$AN$3:$AN$302,B13,Journal!$AI$3:$AI$302,"CONFIRMED")</f>
        <v>0</v>
      </c>
      <c r="D13" s="16" t="str">
        <f>IF(C13=0,"",SUMIFS(Journal!$AK$3:$AK$302,Journal!$AN$3:$AN$302,B13))</f>
        <v/>
      </c>
      <c r="E13" s="17" t="str">
        <f>IF(C13=0,"",COUNTIFS(Journal!$AN$3:$AN$302,B13,Journal!$AK$3:$AK$302,"&gt;0")/C13)</f>
        <v/>
      </c>
      <c r="F13" s="18" t="str">
        <f>IF(COUNTIFS(Journal!$AN$3:$AN$302,B13,Journal!$P$3:$P$302,"&gt;0")=0,"",SUMIFS(Journal!$AL$3:$AL$302,Journal!$AN$3:$AN$302,B13)/COUNTIFS(Journal!$AN$3:$AN$302,B13,Journal!$P$3:$P$302,"&gt;0"))</f>
        <v/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7.95" customHeight="1">
      <c r="A14" s="1"/>
      <c r="B14" s="1" t="str">
        <f>TEXT(DATE($C$4,8,1),"yyyy-mm")</f>
        <v>2026-08</v>
      </c>
      <c r="C14" s="15">
        <f>COUNTIFS(Journal!$AN$3:$AN$302,B14,Journal!$AI$3:$AI$302,"CONFIRMED")</f>
        <v>0</v>
      </c>
      <c r="D14" s="16" t="str">
        <f>IF(C14=0,"",SUMIFS(Journal!$AK$3:$AK$302,Journal!$AN$3:$AN$302,B14))</f>
        <v/>
      </c>
      <c r="E14" s="17" t="str">
        <f>IF(C14=0,"",COUNTIFS(Journal!$AN$3:$AN$302,B14,Journal!$AK$3:$AK$302,"&gt;0")/C14)</f>
        <v/>
      </c>
      <c r="F14" s="18" t="str">
        <f>IF(COUNTIFS(Journal!$AN$3:$AN$302,B14,Journal!$P$3:$P$302,"&gt;0")=0,"",SUMIFS(Journal!$AL$3:$AL$302,Journal!$AN$3:$AN$302,B14)/COUNTIFS(Journal!$AN$3:$AN$302,B14,Journal!$P$3:$P$302,"&gt;0"))</f>
        <v/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7.95" customHeight="1">
      <c r="A15" s="1"/>
      <c r="B15" s="1" t="str">
        <f>TEXT(DATE($C$4,9,1),"yyyy-mm")</f>
        <v>2026-09</v>
      </c>
      <c r="C15" s="15">
        <f>COUNTIFS(Journal!$AN$3:$AN$302,B15,Journal!$AI$3:$AI$302,"CONFIRMED")</f>
        <v>0</v>
      </c>
      <c r="D15" s="16" t="str">
        <f>IF(C15=0,"",SUMIFS(Journal!$AK$3:$AK$302,Journal!$AN$3:$AN$302,B15))</f>
        <v/>
      </c>
      <c r="E15" s="17" t="str">
        <f>IF(C15=0,"",COUNTIFS(Journal!$AN$3:$AN$302,B15,Journal!$AK$3:$AK$302,"&gt;0")/C15)</f>
        <v/>
      </c>
      <c r="F15" s="18" t="str">
        <f>IF(COUNTIFS(Journal!$AN$3:$AN$302,B15,Journal!$P$3:$P$302,"&gt;0")=0,"",SUMIFS(Journal!$AL$3:$AL$302,Journal!$AN$3:$AN$302,B15)/COUNTIFS(Journal!$AN$3:$AN$302,B15,Journal!$P$3:$P$302,"&gt;0"))</f>
        <v/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7.95" customHeight="1">
      <c r="A16" s="1"/>
      <c r="B16" s="1" t="str">
        <f>TEXT(DATE($C$4,10,1),"yyyy-mm")</f>
        <v>2026-10</v>
      </c>
      <c r="C16" s="15">
        <f>COUNTIFS(Journal!$AN$3:$AN$302,B16,Journal!$AI$3:$AI$302,"CONFIRMED")</f>
        <v>0</v>
      </c>
      <c r="D16" s="16" t="str">
        <f>IF(C16=0,"",SUMIFS(Journal!$AK$3:$AK$302,Journal!$AN$3:$AN$302,B16))</f>
        <v/>
      </c>
      <c r="E16" s="17" t="str">
        <f>IF(C16=0,"",COUNTIFS(Journal!$AN$3:$AN$302,B16,Journal!$AK$3:$AK$302,"&gt;0")/C16)</f>
        <v/>
      </c>
      <c r="F16" s="18" t="str">
        <f>IF(COUNTIFS(Journal!$AN$3:$AN$302,B16,Journal!$P$3:$P$302,"&gt;0")=0,"",SUMIFS(Journal!$AL$3:$AL$302,Journal!$AN$3:$AN$302,B16)/COUNTIFS(Journal!$AN$3:$AN$302,B16,Journal!$P$3:$P$302,"&gt;0"))</f>
        <v/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ht="27.95" customHeight="1">
      <c r="A17" s="1"/>
      <c r="B17" s="1" t="str">
        <f>TEXT(DATE($C$4,11,1),"yyyy-mm")</f>
        <v>2026-11</v>
      </c>
      <c r="C17" s="15">
        <f>COUNTIFS(Journal!$AN$3:$AN$302,B17,Journal!$AI$3:$AI$302,"CONFIRMED")</f>
        <v>0</v>
      </c>
      <c r="D17" s="16" t="str">
        <f>IF(C17=0,"",SUMIFS(Journal!$AK$3:$AK$302,Journal!$AN$3:$AN$302,B17))</f>
        <v/>
      </c>
      <c r="E17" s="17" t="str">
        <f>IF(C17=0,"",COUNTIFS(Journal!$AN$3:$AN$302,B17,Journal!$AK$3:$AK$302,"&gt;0")/C17)</f>
        <v/>
      </c>
      <c r="F17" s="18" t="str">
        <f>IF(COUNTIFS(Journal!$AN$3:$AN$302,B17,Journal!$P$3:$P$302,"&gt;0")=0,"",SUMIFS(Journal!$AL$3:$AL$302,Journal!$AN$3:$AN$302,B17)/COUNTIFS(Journal!$AN$3:$AN$302,B17,Journal!$P$3:$P$302,"&gt;0"))</f>
        <v/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27.95" customHeight="1">
      <c r="A18" s="1"/>
      <c r="B18" s="1" t="str">
        <f>TEXT(DATE($C$4,12,1),"yyyy-mm")</f>
        <v>2026-12</v>
      </c>
      <c r="C18" s="15">
        <f>COUNTIFS(Journal!$AN$3:$AN$302,B18,Journal!$AI$3:$AI$302,"CONFIRMED")</f>
        <v>0</v>
      </c>
      <c r="D18" s="16" t="str">
        <f>IF(C18=0,"",SUMIFS(Journal!$AK$3:$AK$302,Journal!$AN$3:$AN$302,B18))</f>
        <v/>
      </c>
      <c r="E18" s="17" t="str">
        <f>IF(C18=0,"",COUNTIFS(Journal!$AN$3:$AN$302,B18,Journal!$AK$3:$AK$302,"&gt;0")/C18)</f>
        <v/>
      </c>
      <c r="F18" s="18" t="str">
        <f>IF(COUNTIFS(Journal!$AN$3:$AN$302,B18,Journal!$P$3:$P$302,"&gt;0")=0,"",SUMIFS(Journal!$AL$3:$AL$302,Journal!$AN$3:$AN$302,B18)/COUNTIFS(Journal!$AN$3:$AN$302,B18,Journal!$P$3:$P$302,"&gt;0"))</f>
        <v/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ht="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15">
      <c r="A21" s="1"/>
      <c r="B21" s="1" t="s">
        <v>141</v>
      </c>
      <c r="C21" s="1"/>
      <c r="D21" s="1">
        <f>COUNTIFS(Journal!$AI$3:$AI$302,"PLAN")+COUNTIFS(Journal!$AI$3:$AI$302,"ESTIMATED")+COUNTIFS(Journal!$AI$3:$AI$302,"CHECK_*")</f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ht="15">
      <c r="A22" s="1"/>
      <c r="B22" s="1" t="s">
        <v>142</v>
      </c>
      <c r="C22" s="1"/>
      <c r="D22" s="1">
        <f>COUNTIFS(Journal!$AI$3:$AI$302,"CONFIRMED")-SUM(C7:C18)</f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ht="60" customHeight="1">
      <c r="A24" s="1"/>
      <c r="B24" s="27" t="s">
        <v>143</v>
      </c>
      <c r="C24" s="27"/>
      <c r="D24" s="27"/>
      <c r="E24" s="27"/>
      <c r="F24" s="2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ht="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ht="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ht="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ht="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ht="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ht="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ht="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ht="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ht="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ht="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ht="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ht="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ht="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ht="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ht="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ht="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ht="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ht="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ht="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ht="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ht="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ht="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ht="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ht="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ht="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ht="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ht="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ht="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ht="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ht="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ht="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ht="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ht="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ht="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ht="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ht="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ht="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ht="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ht="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ht="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ht="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ht="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ht="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:44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:44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:44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:44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1:44" ht="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1:44" ht="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1:44" ht="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1:44" ht="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1:44" ht="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1:44" ht="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1:44" ht="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1:44" ht="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1:44" ht="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1:44" ht="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1:44" ht="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1:44" ht="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1:44" ht="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1:44" ht="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1:44" ht="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1:44" ht="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1:44" ht="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1:44" ht="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1:44" ht="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1:44" ht="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1:44" ht="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1:44" ht="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1:44" ht="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1:44" ht="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1:44" ht="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1:44" ht="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1:44" ht="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1:44" ht="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1:44" ht="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1:44" ht="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1:44" ht="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1:44" ht="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1:44" ht="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1:44" ht="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1:44" ht="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1:44" ht="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1:44" ht="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1:44" ht="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1:44" ht="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1:44" ht="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1:44" ht="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1:44" ht="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1:44" ht="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1:44" ht="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1:44" ht="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1:44" ht="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1:44" ht="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1:44" ht="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1:44" ht="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1:44" ht="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1:44" ht="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1:44" ht="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1:44" ht="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1:44" ht="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1:44" ht="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1:44" ht="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1:44" ht="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1:44" ht="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1:44" ht="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1:44" ht="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1:44" ht="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1:44" ht="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1:44" ht="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1:44" ht="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1:44" ht="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1:44" ht="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1:44" ht="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1:44" ht="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1:44" ht="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1:44" ht="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1:44" ht="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1:44" ht="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1:44" ht="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1:44" ht="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1:44" ht="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1:44" ht="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1:44" ht="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1:44" ht="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1:44" ht="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1:44" ht="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1:44" ht="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1:44" ht="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1:44" ht="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1:44" ht="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1:44" ht="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1:44" ht="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1:44" ht="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1:44" ht="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1:44" ht="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1:44" ht="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1:44" ht="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1:44" ht="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1:44" ht="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1:44" ht="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1:44" ht="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1:44" ht="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1:44" ht="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1:44" ht="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1:44" ht="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 spans="1:44" ht="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 spans="1:44" ht="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1:44" ht="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1:44" ht="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1:44" ht="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1:44" ht="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</sheetData>
  <sheetProtection sheet="1" objects="1" scenarios="1" formatColumns="0" sort="0" autoFilter="0"/>
  <mergeCells count="2">
    <mergeCell ref="B2:F2"/>
    <mergeCell ref="B24:F24"/>
  </mergeCells>
  <phoneticPr fontId="8" type="noConversion"/>
  <dataValidations count="1">
    <dataValidation type="whole" sqref="C4">
      <formula1>2000</formula1>
      <formula2>2099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BFBB"/>
  </sheetPr>
  <dimension ref="A1:AR305"/>
  <sheetViews>
    <sheetView showGridLines="0" workbookViewId="0">
      <pane ySplit="2" topLeftCell="A3" activePane="bottomLeft" state="frozen"/>
      <selection pane="bottomLeft"/>
    </sheetView>
  </sheetViews>
  <sheetFormatPr defaultRowHeight="14.25" outlineLevelCol="1"/>
  <cols>
    <col min="1" max="4" width="16" customWidth="1"/>
    <col min="5" max="7" width="18" customWidth="1"/>
    <col min="8" max="9" width="25" customWidth="1"/>
    <col min="10" max="16" width="18" customWidth="1"/>
    <col min="17" max="27" width="18" customWidth="1" outlineLevel="1"/>
    <col min="28" max="33" width="25" customWidth="1"/>
    <col min="34" max="34" width="18" customWidth="1"/>
    <col min="35" max="35" width="24" customWidth="1"/>
    <col min="36" max="40" width="18" customWidth="1"/>
    <col min="41" max="44" width="18" hidden="1" customWidth="1"/>
  </cols>
  <sheetData>
    <row r="1" spans="1:44" ht="18.95" customHeight="1">
      <c r="A1" s="2" t="s">
        <v>45</v>
      </c>
      <c r="B1" s="2" t="s">
        <v>46</v>
      </c>
      <c r="C1" s="2" t="s">
        <v>47</v>
      </c>
      <c r="D1" s="2" t="s">
        <v>48</v>
      </c>
      <c r="E1" s="2" t="s">
        <v>49</v>
      </c>
      <c r="F1" s="2" t="s">
        <v>50</v>
      </c>
      <c r="G1" s="2" t="s">
        <v>51</v>
      </c>
      <c r="H1" s="2" t="s">
        <v>52</v>
      </c>
      <c r="I1" s="2" t="s">
        <v>53</v>
      </c>
      <c r="J1" s="2" t="s">
        <v>54</v>
      </c>
      <c r="K1" s="2" t="s">
        <v>55</v>
      </c>
      <c r="L1" s="2" t="s">
        <v>56</v>
      </c>
      <c r="M1" s="2" t="s">
        <v>57</v>
      </c>
      <c r="N1" s="2" t="s">
        <v>58</v>
      </c>
      <c r="O1" s="2" t="s">
        <v>59</v>
      </c>
      <c r="P1" s="2" t="s">
        <v>60</v>
      </c>
      <c r="Q1" s="2" t="s">
        <v>61</v>
      </c>
      <c r="R1" s="2" t="s">
        <v>62</v>
      </c>
      <c r="S1" s="2" t="s">
        <v>63</v>
      </c>
      <c r="T1" s="2" t="s">
        <v>64</v>
      </c>
      <c r="U1" s="2" t="s">
        <v>65</v>
      </c>
      <c r="V1" s="2" t="s">
        <v>66</v>
      </c>
      <c r="W1" s="2" t="s">
        <v>67</v>
      </c>
      <c r="X1" s="2" t="s">
        <v>68</v>
      </c>
      <c r="Y1" s="2" t="s">
        <v>69</v>
      </c>
      <c r="Z1" s="2" t="s">
        <v>70</v>
      </c>
      <c r="AA1" s="2" t="s">
        <v>71</v>
      </c>
      <c r="AB1" s="2" t="s">
        <v>72</v>
      </c>
      <c r="AC1" s="2" t="s">
        <v>73</v>
      </c>
      <c r="AD1" s="2" t="s">
        <v>74</v>
      </c>
      <c r="AE1" s="2" t="s">
        <v>75</v>
      </c>
      <c r="AF1" s="2" t="s">
        <v>76</v>
      </c>
      <c r="AG1" s="2" t="s">
        <v>77</v>
      </c>
      <c r="AH1" s="2" t="s">
        <v>78</v>
      </c>
      <c r="AI1" s="2" t="s">
        <v>79</v>
      </c>
      <c r="AJ1" s="2" t="s">
        <v>80</v>
      </c>
      <c r="AK1" s="2" t="s">
        <v>81</v>
      </c>
      <c r="AL1" s="2" t="s">
        <v>82</v>
      </c>
      <c r="AM1" s="2" t="s">
        <v>83</v>
      </c>
      <c r="AN1" s="2" t="s">
        <v>84</v>
      </c>
      <c r="AO1" s="2" t="s">
        <v>85</v>
      </c>
      <c r="AP1" s="2" t="s">
        <v>86</v>
      </c>
      <c r="AQ1" s="2" t="s">
        <v>87</v>
      </c>
      <c r="AR1" s="2" t="s">
        <v>88</v>
      </c>
    </row>
    <row r="2" spans="1:44" ht="48" customHeight="1">
      <c r="A2" s="4" t="s">
        <v>89</v>
      </c>
      <c r="B2" s="4" t="s">
        <v>90</v>
      </c>
      <c r="C2" s="4" t="s">
        <v>91</v>
      </c>
      <c r="D2" s="4" t="s">
        <v>92</v>
      </c>
      <c r="E2" s="4" t="s">
        <v>93</v>
      </c>
      <c r="F2" s="4" t="s">
        <v>94</v>
      </c>
      <c r="G2" s="4" t="s">
        <v>95</v>
      </c>
      <c r="H2" s="4" t="s">
        <v>96</v>
      </c>
      <c r="I2" s="4" t="s">
        <v>97</v>
      </c>
      <c r="J2" s="4" t="s">
        <v>98</v>
      </c>
      <c r="K2" s="4" t="s">
        <v>99</v>
      </c>
      <c r="L2" s="4" t="s">
        <v>100</v>
      </c>
      <c r="M2" s="4" t="s">
        <v>101</v>
      </c>
      <c r="N2" s="4" t="s">
        <v>102</v>
      </c>
      <c r="O2" s="4" t="s">
        <v>103</v>
      </c>
      <c r="P2" s="4" t="s">
        <v>104</v>
      </c>
      <c r="Q2" s="4" t="s">
        <v>105</v>
      </c>
      <c r="R2" s="4" t="s">
        <v>106</v>
      </c>
      <c r="S2" s="4" t="s">
        <v>107</v>
      </c>
      <c r="T2" s="4" t="s">
        <v>108</v>
      </c>
      <c r="U2" s="4" t="s">
        <v>109</v>
      </c>
      <c r="V2" s="4" t="s">
        <v>110</v>
      </c>
      <c r="W2" s="4" t="s">
        <v>111</v>
      </c>
      <c r="X2" s="4" t="s">
        <v>112</v>
      </c>
      <c r="Y2" s="4" t="s">
        <v>113</v>
      </c>
      <c r="Z2" s="4" t="s">
        <v>114</v>
      </c>
      <c r="AA2" s="4" t="s">
        <v>115</v>
      </c>
      <c r="AB2" s="4" t="s">
        <v>116</v>
      </c>
      <c r="AC2" s="4" t="s">
        <v>117</v>
      </c>
      <c r="AD2" s="4" t="s">
        <v>118</v>
      </c>
      <c r="AE2" s="4" t="s">
        <v>119</v>
      </c>
      <c r="AF2" s="4" t="s">
        <v>120</v>
      </c>
      <c r="AG2" s="4" t="s">
        <v>121</v>
      </c>
      <c r="AH2" s="4" t="s">
        <v>122</v>
      </c>
      <c r="AI2" s="4" t="s">
        <v>123</v>
      </c>
      <c r="AJ2" s="4" t="s">
        <v>124</v>
      </c>
      <c r="AK2" s="4" t="s">
        <v>125</v>
      </c>
      <c r="AL2" s="4" t="s">
        <v>126</v>
      </c>
      <c r="AM2" s="4" t="s">
        <v>127</v>
      </c>
      <c r="AN2" s="4" t="s">
        <v>128</v>
      </c>
      <c r="AO2" s="4" t="s">
        <v>129</v>
      </c>
      <c r="AP2" s="4" t="s">
        <v>130</v>
      </c>
      <c r="AQ2" s="4" t="s">
        <v>131</v>
      </c>
      <c r="AR2" s="4" t="s">
        <v>132</v>
      </c>
    </row>
    <row r="3" spans="1:44" ht="23.1" customHeight="1">
      <c r="A3" s="7" t="s">
        <v>133</v>
      </c>
      <c r="B3" s="5" t="s">
        <v>144</v>
      </c>
      <c r="C3" s="5" t="s">
        <v>145</v>
      </c>
      <c r="D3" s="5" t="s">
        <v>134</v>
      </c>
      <c r="E3" s="5" t="s">
        <v>146</v>
      </c>
      <c r="F3" s="5" t="s">
        <v>147</v>
      </c>
      <c r="G3" s="5" t="s">
        <v>148</v>
      </c>
      <c r="H3" s="7" t="s">
        <v>149</v>
      </c>
      <c r="I3" s="7" t="s">
        <v>150</v>
      </c>
      <c r="J3" s="8">
        <v>100</v>
      </c>
      <c r="K3" s="8">
        <v>110</v>
      </c>
      <c r="L3" s="8">
        <v>2</v>
      </c>
      <c r="M3" s="8">
        <v>0.2</v>
      </c>
      <c r="N3" s="8">
        <v>0.22</v>
      </c>
      <c r="O3" s="8">
        <v>1</v>
      </c>
      <c r="P3" s="8">
        <v>10</v>
      </c>
      <c r="Q3" s="8"/>
      <c r="R3" s="8"/>
      <c r="S3" s="8"/>
      <c r="T3" s="8"/>
      <c r="U3" s="8"/>
      <c r="V3" s="8"/>
      <c r="W3" s="9"/>
      <c r="X3" s="9"/>
      <c r="Y3" s="9"/>
      <c r="Z3" s="8"/>
      <c r="AA3" s="8"/>
      <c r="AB3" s="5"/>
      <c r="AC3" s="5"/>
      <c r="AD3" s="5"/>
      <c r="AE3" s="5"/>
      <c r="AF3" s="5"/>
      <c r="AG3" s="5"/>
      <c r="AH3" s="7" t="s">
        <v>135</v>
      </c>
      <c r="AI3" s="6" t="str">
        <f t="shared" ref="AI3:AI9" si="0">IF(COUNTA(B3:C3,E3:AG3)=0,"",IF(B3="PLAN","PLAN",IF(B3&lt;&gt;"CLOSED","CHECK_TYPE",IF(C3="ESTIMATED","ESTIMATED",IF(C3&lt;&gt;"ACTUAL","CHECK_COST_BASIS",IF(NOT(AR3),"CHECK_DETAILS",IF(NOT(AQ3),"CHECK_NUMBERS","CONFIRMED")))))))</f>
        <v>CONFIRMED</v>
      </c>
      <c r="AJ3" s="10">
        <f t="shared" ref="AJ3:AJ9" si="1">IF(AI3="CONFIRMED",IF(G3="LONG",1,-1)*L3*(K3-J3),"")</f>
        <v>20</v>
      </c>
      <c r="AK3" s="10">
        <f t="shared" ref="AK3:AK9" si="2">IF(AI3="CONFIRMED",AJ3-M3-N3-O3,"")</f>
        <v>18.580000000000002</v>
      </c>
      <c r="AL3" s="10">
        <f t="shared" ref="AL3:AL9" si="3">IF(AND(AI3="CONFIRMED",ISNUMBER(P3),P3&gt;0),AK3/P3,"")</f>
        <v>1.8580000000000001</v>
      </c>
      <c r="AM3" s="10">
        <f>IF(AI3="CONFIRMED",SUM(AK$3:AK3),"")</f>
        <v>18.580000000000002</v>
      </c>
      <c r="AN3" s="6" t="str">
        <f t="shared" ref="AN3:AN9" si="4">IF(AI3="CONFIRMED",LEFT(I3,7),"")</f>
        <v>2026-09</v>
      </c>
      <c r="AO3" s="11">
        <f t="shared" ref="AO3:AP9" si="5">IF(H3="","",IFERROR(IF(AND(ISTEXT(H3),LEN(H3)=19,VALUE(LEFT(H3,4))&gt;=2000,VALUE(LEFT(H3,4))&lt;=2099,TEXT(DATE(VALUE(LEFT(H3,4)),VALUE(MID(H3,6,2)),VALUE(MID(H3,9,2)))+TIME(VALUE(MID(H3,12,2)),VALUE(MID(H3,15,2)),VALUE(RIGHT(H3,2))),"yyyy-mm-dd hh:mm:ss")=H3),DATE(VALUE(LEFT(H3,4)),VALUE(MID(H3,6,2)),VALUE(MID(H3,9,2)))+TIME(VALUE(MID(H3,12,2)),VALUE(MID(H3,15,2)),VALUE(RIGHT(H3,2))),-1),-1))</f>
        <v>46266.375</v>
      </c>
      <c r="AP3" s="11">
        <f t="shared" si="5"/>
        <v>46266.416666666664</v>
      </c>
      <c r="AQ3" s="6" t="b">
        <f t="shared" ref="AQ3:AQ9" si="6">IFERROR(AND(COUNT(J3:O3)=6,J3&gt;0,K3&gt;0,L3&gt;0,M3&gt;=0,N3&gt;=0,MAX(J3:N3)&lt;=1000000000000,ABS(O3)&lt;=1000000000000,AND(ROUND(J3,12)=J3,IF(J3=0,TRUE,ROUND(J3,11-INT(LOG10(ABS(J3))))=J3)),AND(ROUND(K3,12)=K3,IF(K3=0,TRUE,ROUND(K3,11-INT(LOG10(ABS(K3))))=K3)),AND(ROUND(L3,12)=L3,IF(L3=0,TRUE,ROUND(L3,11-INT(LOG10(ABS(L3))))=L3)),AND(ROUND(M3,12)=M3,IF(M3=0,TRUE,ROUND(M3,11-INT(LOG10(ABS(M3))))=M3)),AND(ROUND(N3,12)=N3,IF(N3=0,TRUE,ROUND(N3,11-INT(LOG10(ABS(N3))))=N3)),AND(ROUND(O3,12)=O3,IF(O3=0,TRUE,ROUND(O3,11-INT(LOG10(ABS(O3))))=O3)),ABS(IF(G3="LONG",1,-1)*L3*(K3-J3))&lt;=1000000000000,ABS((IF(G3="LONG",1,-1)*L3*(K3-J3)-M3-N3-O3))&lt;=1000000000000,J3*L3&lt;=1000000000000,OR(AND(J3=K3,M3=0,N3=0,O3=0),ABS((IF(G3="LONG",1,-1)*L3*(K3-J3)-M3-N3-O3))&gt;MAX(0.00000001,ABS(IF(G3="LONG",1,-1)*L3*(K3-J3))*0.000000000001))),FALSE)</f>
        <v>1</v>
      </c>
      <c r="AR3" s="6" t="b">
        <f t="shared" ref="AR3:AR9" si="7">IFERROR(AND(A3="1.0",D3="Asia/Seoul",LEN(TRIM(E3))&gt;0,LEN(TRIM(F3))&gt;0,OR(G3="LONG",G3="SHORT"),ISNUMBER(AO3),ISNUMBER(AP3),AO3&gt;0,AP3&gt;=AO3),FALSE)</f>
        <v>1</v>
      </c>
    </row>
    <row r="4" spans="1:44" ht="23.1" customHeight="1">
      <c r="A4" s="7" t="s">
        <v>133</v>
      </c>
      <c r="B4" s="5" t="s">
        <v>144</v>
      </c>
      <c r="C4" s="5" t="s">
        <v>145</v>
      </c>
      <c r="D4" s="5" t="s">
        <v>134</v>
      </c>
      <c r="E4" s="5" t="s">
        <v>146</v>
      </c>
      <c r="F4" s="5" t="s">
        <v>147</v>
      </c>
      <c r="G4" s="5" t="s">
        <v>151</v>
      </c>
      <c r="H4" s="7" t="s">
        <v>152</v>
      </c>
      <c r="I4" s="7" t="s">
        <v>153</v>
      </c>
      <c r="J4" s="8">
        <v>100</v>
      </c>
      <c r="K4" s="8">
        <v>90</v>
      </c>
      <c r="L4" s="8">
        <v>2</v>
      </c>
      <c r="M4" s="8">
        <v>0.2</v>
      </c>
      <c r="N4" s="8">
        <v>0.18</v>
      </c>
      <c r="O4" s="8">
        <v>-1</v>
      </c>
      <c r="P4" s="8">
        <v>10</v>
      </c>
      <c r="Q4" s="8"/>
      <c r="R4" s="8"/>
      <c r="S4" s="8"/>
      <c r="T4" s="8"/>
      <c r="U4" s="8"/>
      <c r="V4" s="8"/>
      <c r="W4" s="9"/>
      <c r="X4" s="9"/>
      <c r="Y4" s="9"/>
      <c r="Z4" s="8"/>
      <c r="AA4" s="8"/>
      <c r="AB4" s="5"/>
      <c r="AC4" s="5"/>
      <c r="AD4" s="5"/>
      <c r="AE4" s="5"/>
      <c r="AF4" s="5"/>
      <c r="AG4" s="5"/>
      <c r="AH4" s="7" t="s">
        <v>135</v>
      </c>
      <c r="AI4" s="6" t="str">
        <f t="shared" si="0"/>
        <v>CONFIRMED</v>
      </c>
      <c r="AJ4" s="10">
        <f t="shared" si="1"/>
        <v>20</v>
      </c>
      <c r="AK4" s="10">
        <f t="shared" si="2"/>
        <v>20.62</v>
      </c>
      <c r="AL4" s="10">
        <f t="shared" si="3"/>
        <v>2.0620000000000003</v>
      </c>
      <c r="AM4" s="10">
        <f>IF(AI4="CONFIRMED",SUM(AK$3:AK4),"")</f>
        <v>39.200000000000003</v>
      </c>
      <c r="AN4" s="6" t="str">
        <f t="shared" si="4"/>
        <v>2026-09</v>
      </c>
      <c r="AO4" s="11">
        <f t="shared" si="5"/>
        <v>46267.375</v>
      </c>
      <c r="AP4" s="11">
        <f t="shared" si="5"/>
        <v>46267.416666666664</v>
      </c>
      <c r="AQ4" s="6" t="b">
        <f t="shared" si="6"/>
        <v>1</v>
      </c>
      <c r="AR4" s="6" t="b">
        <f t="shared" si="7"/>
        <v>1</v>
      </c>
    </row>
    <row r="5" spans="1:44" ht="23.1" customHeight="1">
      <c r="A5" s="7" t="s">
        <v>133</v>
      </c>
      <c r="B5" s="5" t="s">
        <v>144</v>
      </c>
      <c r="C5" s="5" t="s">
        <v>145</v>
      </c>
      <c r="D5" s="5" t="s">
        <v>134</v>
      </c>
      <c r="E5" s="5" t="s">
        <v>146</v>
      </c>
      <c r="F5" s="5" t="s">
        <v>147</v>
      </c>
      <c r="G5" s="5" t="s">
        <v>148</v>
      </c>
      <c r="H5" s="7" t="s">
        <v>154</v>
      </c>
      <c r="I5" s="7" t="s">
        <v>155</v>
      </c>
      <c r="J5" s="8">
        <v>100</v>
      </c>
      <c r="K5" s="8">
        <v>100</v>
      </c>
      <c r="L5" s="8">
        <v>2</v>
      </c>
      <c r="M5" s="8">
        <v>0</v>
      </c>
      <c r="N5" s="8">
        <v>0</v>
      </c>
      <c r="O5" s="8">
        <v>0</v>
      </c>
      <c r="P5" s="8"/>
      <c r="Q5" s="8"/>
      <c r="R5" s="8"/>
      <c r="S5" s="8"/>
      <c r="T5" s="8"/>
      <c r="U5" s="8"/>
      <c r="V5" s="8"/>
      <c r="W5" s="9"/>
      <c r="X5" s="9"/>
      <c r="Y5" s="9"/>
      <c r="Z5" s="8"/>
      <c r="AA5" s="8"/>
      <c r="AB5" s="5"/>
      <c r="AC5" s="5"/>
      <c r="AD5" s="5"/>
      <c r="AE5" s="5"/>
      <c r="AF5" s="5"/>
      <c r="AG5" s="5"/>
      <c r="AH5" s="7" t="s">
        <v>135</v>
      </c>
      <c r="AI5" s="6" t="str">
        <f t="shared" si="0"/>
        <v>CONFIRMED</v>
      </c>
      <c r="AJ5" s="10">
        <f t="shared" si="1"/>
        <v>0</v>
      </c>
      <c r="AK5" s="10">
        <f t="shared" si="2"/>
        <v>0</v>
      </c>
      <c r="AL5" s="10" t="str">
        <f t="shared" si="3"/>
        <v/>
      </c>
      <c r="AM5" s="10">
        <f>IF(AI5="CONFIRMED",SUM(AK$3:AK5),"")</f>
        <v>39.200000000000003</v>
      </c>
      <c r="AN5" s="6" t="str">
        <f t="shared" si="4"/>
        <v>2026-09</v>
      </c>
      <c r="AO5" s="11">
        <f t="shared" si="5"/>
        <v>46265.999988425923</v>
      </c>
      <c r="AP5" s="11">
        <f t="shared" si="5"/>
        <v>46266</v>
      </c>
      <c r="AQ5" s="6" t="b">
        <f t="shared" si="6"/>
        <v>1</v>
      </c>
      <c r="AR5" s="6" t="b">
        <f t="shared" si="7"/>
        <v>1</v>
      </c>
    </row>
    <row r="6" spans="1:44" ht="23.1" customHeight="1">
      <c r="A6" s="7" t="s">
        <v>133</v>
      </c>
      <c r="B6" s="5" t="s">
        <v>156</v>
      </c>
      <c r="C6" s="5" t="s">
        <v>157</v>
      </c>
      <c r="D6" s="5" t="s">
        <v>134</v>
      </c>
      <c r="E6" s="5" t="s">
        <v>146</v>
      </c>
      <c r="F6" s="5" t="s">
        <v>147</v>
      </c>
      <c r="G6" s="5" t="s">
        <v>148</v>
      </c>
      <c r="H6" s="7"/>
      <c r="I6" s="7"/>
      <c r="J6" s="8"/>
      <c r="K6" s="8"/>
      <c r="L6" s="8"/>
      <c r="M6" s="8"/>
      <c r="N6" s="8"/>
      <c r="O6" s="8"/>
      <c r="P6" s="8">
        <v>9.9</v>
      </c>
      <c r="Q6" s="8">
        <v>100</v>
      </c>
      <c r="R6" s="8">
        <v>95</v>
      </c>
      <c r="S6" s="8"/>
      <c r="T6" s="8">
        <v>1.98</v>
      </c>
      <c r="U6" s="8">
        <v>10</v>
      </c>
      <c r="V6" s="8">
        <v>9.9</v>
      </c>
      <c r="W6" s="9"/>
      <c r="X6" s="9"/>
      <c r="Y6" s="9"/>
      <c r="Z6" s="8"/>
      <c r="AA6" s="8"/>
      <c r="AB6" s="5"/>
      <c r="AC6" s="5"/>
      <c r="AD6" s="5"/>
      <c r="AE6" s="5"/>
      <c r="AF6" s="5"/>
      <c r="AG6" s="5"/>
      <c r="AH6" s="7" t="s">
        <v>135</v>
      </c>
      <c r="AI6" s="6" t="str">
        <f t="shared" si="0"/>
        <v>PLAN</v>
      </c>
      <c r="AJ6" s="10" t="str">
        <f t="shared" si="1"/>
        <v/>
      </c>
      <c r="AK6" s="10" t="str">
        <f t="shared" si="2"/>
        <v/>
      </c>
      <c r="AL6" s="10" t="str">
        <f t="shared" si="3"/>
        <v/>
      </c>
      <c r="AM6" s="10" t="str">
        <f>IF(AI6="CONFIRMED",SUM(AK$3:AK6),"")</f>
        <v/>
      </c>
      <c r="AN6" s="6" t="str">
        <f t="shared" si="4"/>
        <v/>
      </c>
      <c r="AO6" s="11" t="str">
        <f t="shared" si="5"/>
        <v/>
      </c>
      <c r="AP6" s="11" t="str">
        <f t="shared" si="5"/>
        <v/>
      </c>
      <c r="AQ6" s="6" t="b">
        <f t="shared" si="6"/>
        <v>0</v>
      </c>
      <c r="AR6" s="6" t="b">
        <f t="shared" si="7"/>
        <v>0</v>
      </c>
    </row>
    <row r="7" spans="1:44" ht="23.1" customHeight="1">
      <c r="A7" s="7" t="s">
        <v>133</v>
      </c>
      <c r="B7" s="5" t="s">
        <v>144</v>
      </c>
      <c r="C7" s="5" t="s">
        <v>158</v>
      </c>
      <c r="D7" s="5" t="s">
        <v>134</v>
      </c>
      <c r="E7" s="5" t="s">
        <v>146</v>
      </c>
      <c r="F7" s="5" t="s">
        <v>147</v>
      </c>
      <c r="G7" s="5" t="s">
        <v>148</v>
      </c>
      <c r="H7" s="7" t="s">
        <v>149</v>
      </c>
      <c r="I7" s="7" t="s">
        <v>150</v>
      </c>
      <c r="J7" s="8">
        <v>100</v>
      </c>
      <c r="K7" s="8">
        <v>110</v>
      </c>
      <c r="L7" s="8">
        <v>2</v>
      </c>
      <c r="M7" s="8">
        <v>0.2</v>
      </c>
      <c r="N7" s="8">
        <v>0.22</v>
      </c>
      <c r="O7" s="8">
        <v>1</v>
      </c>
      <c r="P7" s="8"/>
      <c r="Q7" s="8"/>
      <c r="R7" s="8"/>
      <c r="S7" s="8"/>
      <c r="T7" s="8"/>
      <c r="U7" s="8"/>
      <c r="V7" s="8"/>
      <c r="W7" s="9"/>
      <c r="X7" s="9"/>
      <c r="Y7" s="9"/>
      <c r="Z7" s="8"/>
      <c r="AA7" s="8"/>
      <c r="AB7" s="5"/>
      <c r="AC7" s="5"/>
      <c r="AD7" s="5"/>
      <c r="AE7" s="5"/>
      <c r="AF7" s="5"/>
      <c r="AG7" s="5"/>
      <c r="AH7" s="7" t="s">
        <v>135</v>
      </c>
      <c r="AI7" s="6" t="str">
        <f t="shared" si="0"/>
        <v>ESTIMATED</v>
      </c>
      <c r="AJ7" s="10" t="str">
        <f t="shared" si="1"/>
        <v/>
      </c>
      <c r="AK7" s="10" t="str">
        <f t="shared" si="2"/>
        <v/>
      </c>
      <c r="AL7" s="10" t="str">
        <f t="shared" si="3"/>
        <v/>
      </c>
      <c r="AM7" s="10" t="str">
        <f>IF(AI7="CONFIRMED",SUM(AK$3:AK7),"")</f>
        <v/>
      </c>
      <c r="AN7" s="6" t="str">
        <f t="shared" si="4"/>
        <v/>
      </c>
      <c r="AO7" s="11">
        <f t="shared" si="5"/>
        <v>46266.375</v>
      </c>
      <c r="AP7" s="11">
        <f t="shared" si="5"/>
        <v>46266.416666666664</v>
      </c>
      <c r="AQ7" s="6" t="b">
        <f t="shared" si="6"/>
        <v>1</v>
      </c>
      <c r="AR7" s="6" t="b">
        <f t="shared" si="7"/>
        <v>1</v>
      </c>
    </row>
    <row r="8" spans="1:44" ht="23.1" customHeight="1">
      <c r="A8" s="7" t="s">
        <v>133</v>
      </c>
      <c r="B8" s="5" t="s">
        <v>144</v>
      </c>
      <c r="C8" s="5" t="s">
        <v>145</v>
      </c>
      <c r="D8" s="5" t="s">
        <v>134</v>
      </c>
      <c r="E8" s="5" t="s">
        <v>146</v>
      </c>
      <c r="F8" s="5" t="s">
        <v>147</v>
      </c>
      <c r="G8" s="5" t="s">
        <v>148</v>
      </c>
      <c r="H8" s="7" t="s">
        <v>149</v>
      </c>
      <c r="I8" s="7" t="s">
        <v>150</v>
      </c>
      <c r="J8" s="8">
        <v>100</v>
      </c>
      <c r="K8" s="8">
        <v>110</v>
      </c>
      <c r="L8" s="8">
        <v>2</v>
      </c>
      <c r="M8" s="8"/>
      <c r="N8" s="8">
        <v>0.22</v>
      </c>
      <c r="O8" s="8">
        <v>1</v>
      </c>
      <c r="P8" s="8"/>
      <c r="Q8" s="8"/>
      <c r="R8" s="8"/>
      <c r="S8" s="8"/>
      <c r="T8" s="8"/>
      <c r="U8" s="8"/>
      <c r="V8" s="8"/>
      <c r="W8" s="9"/>
      <c r="X8" s="9"/>
      <c r="Y8" s="9"/>
      <c r="Z8" s="8"/>
      <c r="AA8" s="8"/>
      <c r="AB8" s="5"/>
      <c r="AC8" s="5"/>
      <c r="AD8" s="5"/>
      <c r="AE8" s="5"/>
      <c r="AF8" s="5"/>
      <c r="AG8" s="5"/>
      <c r="AH8" s="7" t="s">
        <v>135</v>
      </c>
      <c r="AI8" s="6" t="str">
        <f t="shared" si="0"/>
        <v>CHECK_NUMBERS</v>
      </c>
      <c r="AJ8" s="10" t="str">
        <f t="shared" si="1"/>
        <v/>
      </c>
      <c r="AK8" s="10" t="str">
        <f t="shared" si="2"/>
        <v/>
      </c>
      <c r="AL8" s="10" t="str">
        <f t="shared" si="3"/>
        <v/>
      </c>
      <c r="AM8" s="10" t="str">
        <f>IF(AI8="CONFIRMED",SUM(AK$3:AK8),"")</f>
        <v/>
      </c>
      <c r="AN8" s="6" t="str">
        <f t="shared" si="4"/>
        <v/>
      </c>
      <c r="AO8" s="11">
        <f t="shared" si="5"/>
        <v>46266.375</v>
      </c>
      <c r="AP8" s="11">
        <f t="shared" si="5"/>
        <v>46266.416666666664</v>
      </c>
      <c r="AQ8" s="6" t="b">
        <f t="shared" si="6"/>
        <v>0</v>
      </c>
      <c r="AR8" s="6" t="b">
        <f t="shared" si="7"/>
        <v>1</v>
      </c>
    </row>
    <row r="9" spans="1:44" ht="23.1" customHeight="1">
      <c r="A9" s="7" t="s">
        <v>133</v>
      </c>
      <c r="B9" s="5" t="s">
        <v>144</v>
      </c>
      <c r="C9" s="5" t="s">
        <v>145</v>
      </c>
      <c r="D9" s="5" t="s">
        <v>134</v>
      </c>
      <c r="E9" s="5" t="s">
        <v>146</v>
      </c>
      <c r="F9" s="5" t="s">
        <v>147</v>
      </c>
      <c r="G9" s="5" t="s">
        <v>148</v>
      </c>
      <c r="H9" s="7" t="s">
        <v>159</v>
      </c>
      <c r="I9" s="7" t="s">
        <v>160</v>
      </c>
      <c r="J9" s="8">
        <v>100</v>
      </c>
      <c r="K9" s="8">
        <v>110</v>
      </c>
      <c r="L9" s="8">
        <v>2</v>
      </c>
      <c r="M9" s="8">
        <v>0</v>
      </c>
      <c r="N9" s="8">
        <v>0</v>
      </c>
      <c r="O9" s="8">
        <v>0</v>
      </c>
      <c r="P9" s="8"/>
      <c r="Q9" s="8"/>
      <c r="R9" s="8"/>
      <c r="S9" s="8"/>
      <c r="T9" s="8"/>
      <c r="U9" s="8"/>
      <c r="V9" s="8"/>
      <c r="W9" s="9"/>
      <c r="X9" s="9"/>
      <c r="Y9" s="9"/>
      <c r="Z9" s="8"/>
      <c r="AA9" s="8"/>
      <c r="AB9" s="5"/>
      <c r="AC9" s="5"/>
      <c r="AD9" s="5"/>
      <c r="AE9" s="5"/>
      <c r="AF9" s="5"/>
      <c r="AG9" s="5"/>
      <c r="AH9" s="7" t="s">
        <v>135</v>
      </c>
      <c r="AI9" s="6" t="str">
        <f t="shared" si="0"/>
        <v>CHECK_DETAILS</v>
      </c>
      <c r="AJ9" s="10" t="str">
        <f t="shared" si="1"/>
        <v/>
      </c>
      <c r="AK9" s="10" t="str">
        <f t="shared" si="2"/>
        <v/>
      </c>
      <c r="AL9" s="10" t="str">
        <f t="shared" si="3"/>
        <v/>
      </c>
      <c r="AM9" s="10" t="str">
        <f>IF(AI9="CONFIRMED",SUM(AK$3:AK9),"")</f>
        <v/>
      </c>
      <c r="AN9" s="6" t="str">
        <f t="shared" si="4"/>
        <v/>
      </c>
      <c r="AO9" s="11">
        <f t="shared" si="5"/>
        <v>-1</v>
      </c>
      <c r="AP9" s="11">
        <f t="shared" si="5"/>
        <v>46082.416666666664</v>
      </c>
      <c r="AQ9" s="6" t="b">
        <f t="shared" si="6"/>
        <v>1</v>
      </c>
      <c r="AR9" s="6" t="b">
        <f t="shared" si="7"/>
        <v>0</v>
      </c>
    </row>
    <row r="10" spans="1:44" ht="15">
      <c r="A10" s="12"/>
      <c r="B10" s="1"/>
      <c r="C10" s="1"/>
      <c r="D10" s="1"/>
      <c r="E10" s="1"/>
      <c r="F10" s="1"/>
      <c r="G10" s="1"/>
      <c r="H10" s="12"/>
      <c r="I10" s="1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2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>
      <c r="A11" s="12"/>
      <c r="B11" s="1"/>
      <c r="C11" s="1"/>
      <c r="D11" s="1"/>
      <c r="E11" s="1"/>
      <c r="F11" s="1"/>
      <c r="G11" s="1"/>
      <c r="H11" s="12"/>
      <c r="I11" s="1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2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>
      <c r="A12" s="12"/>
      <c r="B12" s="1"/>
      <c r="C12" s="1"/>
      <c r="D12" s="1"/>
      <c r="E12" s="1"/>
      <c r="F12" s="1"/>
      <c r="G12" s="1"/>
      <c r="H12" s="12"/>
      <c r="I12" s="1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2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15">
      <c r="A13" s="12"/>
      <c r="B13" s="1"/>
      <c r="C13" s="1"/>
      <c r="D13" s="1"/>
      <c r="E13" s="1"/>
      <c r="F13" s="1"/>
      <c r="G13" s="1"/>
      <c r="H13" s="12"/>
      <c r="I13" s="1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2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15">
      <c r="A14" s="12"/>
      <c r="B14" s="1"/>
      <c r="C14" s="1"/>
      <c r="D14" s="1"/>
      <c r="E14" s="1"/>
      <c r="F14" s="1"/>
      <c r="G14" s="1"/>
      <c r="H14" s="12"/>
      <c r="I14" s="1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2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15">
      <c r="A15" s="12"/>
      <c r="B15" s="1"/>
      <c r="C15" s="1"/>
      <c r="D15" s="1"/>
      <c r="E15" s="1"/>
      <c r="F15" s="1"/>
      <c r="G15" s="1"/>
      <c r="H15" s="12"/>
      <c r="I15" s="1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2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15">
      <c r="A16" s="12"/>
      <c r="B16" s="1"/>
      <c r="C16" s="1"/>
      <c r="D16" s="1"/>
      <c r="E16" s="1"/>
      <c r="F16" s="1"/>
      <c r="G16" s="1"/>
      <c r="H16" s="12"/>
      <c r="I16" s="1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2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ht="15">
      <c r="A17" s="12"/>
      <c r="B17" s="1"/>
      <c r="C17" s="1"/>
      <c r="D17" s="1"/>
      <c r="E17" s="1"/>
      <c r="F17" s="1"/>
      <c r="G17" s="1"/>
      <c r="H17" s="12"/>
      <c r="I17" s="1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2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15">
      <c r="A18" s="12"/>
      <c r="B18" s="1"/>
      <c r="C18" s="1"/>
      <c r="D18" s="1"/>
      <c r="E18" s="1"/>
      <c r="F18" s="1"/>
      <c r="G18" s="1"/>
      <c r="H18" s="12"/>
      <c r="I18" s="1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2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ht="15">
      <c r="A19" s="12"/>
      <c r="B19" s="1"/>
      <c r="C19" s="1"/>
      <c r="D19" s="1"/>
      <c r="E19" s="1"/>
      <c r="F19" s="1"/>
      <c r="G19" s="1"/>
      <c r="H19" s="12"/>
      <c r="I19" s="1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2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15">
      <c r="A20" s="12"/>
      <c r="B20" s="1"/>
      <c r="C20" s="1"/>
      <c r="D20" s="1"/>
      <c r="E20" s="1"/>
      <c r="F20" s="1"/>
      <c r="G20" s="1"/>
      <c r="H20" s="12"/>
      <c r="I20" s="1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2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15">
      <c r="A21" s="12"/>
      <c r="B21" s="1"/>
      <c r="C21" s="1"/>
      <c r="D21" s="1"/>
      <c r="E21" s="1"/>
      <c r="F21" s="1"/>
      <c r="G21" s="1"/>
      <c r="H21" s="12"/>
      <c r="I21" s="1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2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ht="15">
      <c r="A22" s="12"/>
      <c r="B22" s="1"/>
      <c r="C22" s="1"/>
      <c r="D22" s="1"/>
      <c r="E22" s="1"/>
      <c r="F22" s="1"/>
      <c r="G22" s="1"/>
      <c r="H22" s="12"/>
      <c r="I22" s="1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2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15">
      <c r="A23" s="12"/>
      <c r="B23" s="1"/>
      <c r="C23" s="1"/>
      <c r="D23" s="1"/>
      <c r="E23" s="1"/>
      <c r="F23" s="1"/>
      <c r="G23" s="1"/>
      <c r="H23" s="12"/>
      <c r="I23" s="1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2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ht="15">
      <c r="A24" s="12"/>
      <c r="B24" s="1"/>
      <c r="C24" s="1"/>
      <c r="D24" s="1"/>
      <c r="E24" s="1"/>
      <c r="F24" s="1"/>
      <c r="G24" s="1"/>
      <c r="H24" s="12"/>
      <c r="I24" s="1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2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ht="15">
      <c r="A25" s="12"/>
      <c r="B25" s="1"/>
      <c r="C25" s="1"/>
      <c r="D25" s="1"/>
      <c r="E25" s="1"/>
      <c r="F25" s="1"/>
      <c r="G25" s="1"/>
      <c r="H25" s="12"/>
      <c r="I25" s="1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2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ht="15">
      <c r="A26" s="12"/>
      <c r="B26" s="1"/>
      <c r="C26" s="1"/>
      <c r="D26" s="1"/>
      <c r="E26" s="1"/>
      <c r="F26" s="1"/>
      <c r="G26" s="1"/>
      <c r="H26" s="12"/>
      <c r="I26" s="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2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ht="15">
      <c r="A27" s="12"/>
      <c r="B27" s="1"/>
      <c r="C27" s="1"/>
      <c r="D27" s="1"/>
      <c r="E27" s="1"/>
      <c r="F27" s="1"/>
      <c r="G27" s="1"/>
      <c r="H27" s="12"/>
      <c r="I27" s="1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2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ht="15">
      <c r="A28" s="12"/>
      <c r="B28" s="1"/>
      <c r="C28" s="1"/>
      <c r="D28" s="1"/>
      <c r="E28" s="1"/>
      <c r="F28" s="1"/>
      <c r="G28" s="1"/>
      <c r="H28" s="12"/>
      <c r="I28" s="1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2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ht="15">
      <c r="A29" s="12"/>
      <c r="B29" s="1"/>
      <c r="C29" s="1"/>
      <c r="D29" s="1"/>
      <c r="E29" s="1"/>
      <c r="F29" s="1"/>
      <c r="G29" s="1"/>
      <c r="H29" s="12"/>
      <c r="I29" s="1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2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ht="15">
      <c r="A30" s="12"/>
      <c r="B30" s="1"/>
      <c r="C30" s="1"/>
      <c r="D30" s="1"/>
      <c r="E30" s="1"/>
      <c r="F30" s="1"/>
      <c r="G30" s="1"/>
      <c r="H30" s="12"/>
      <c r="I30" s="1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2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ht="15">
      <c r="A31" s="12"/>
      <c r="B31" s="1"/>
      <c r="C31" s="1"/>
      <c r="D31" s="1"/>
      <c r="E31" s="1"/>
      <c r="F31" s="1"/>
      <c r="G31" s="1"/>
      <c r="H31" s="12"/>
      <c r="I31" s="1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2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ht="15">
      <c r="A32" s="12"/>
      <c r="B32" s="1"/>
      <c r="C32" s="1"/>
      <c r="D32" s="1"/>
      <c r="E32" s="1"/>
      <c r="F32" s="1"/>
      <c r="G32" s="1"/>
      <c r="H32" s="12"/>
      <c r="I32" s="1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2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ht="15">
      <c r="A33" s="12"/>
      <c r="B33" s="1"/>
      <c r="C33" s="1"/>
      <c r="D33" s="1"/>
      <c r="E33" s="1"/>
      <c r="F33" s="1"/>
      <c r="G33" s="1"/>
      <c r="H33" s="12"/>
      <c r="I33" s="1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2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ht="15">
      <c r="A34" s="12"/>
      <c r="B34" s="1"/>
      <c r="C34" s="1"/>
      <c r="D34" s="1"/>
      <c r="E34" s="1"/>
      <c r="F34" s="1"/>
      <c r="G34" s="1"/>
      <c r="H34" s="12"/>
      <c r="I34" s="1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2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ht="15">
      <c r="A35" s="12"/>
      <c r="B35" s="1"/>
      <c r="C35" s="1"/>
      <c r="D35" s="1"/>
      <c r="E35" s="1"/>
      <c r="F35" s="1"/>
      <c r="G35" s="1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2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ht="15">
      <c r="A36" s="12"/>
      <c r="B36" s="1"/>
      <c r="C36" s="1"/>
      <c r="D36" s="1"/>
      <c r="E36" s="1"/>
      <c r="F36" s="1"/>
      <c r="G36" s="1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2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ht="15">
      <c r="A37" s="12"/>
      <c r="B37" s="1"/>
      <c r="C37" s="1"/>
      <c r="D37" s="1"/>
      <c r="E37" s="1"/>
      <c r="F37" s="1"/>
      <c r="G37" s="1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2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ht="15">
      <c r="A38" s="12"/>
      <c r="B38" s="1"/>
      <c r="C38" s="1"/>
      <c r="D38" s="1"/>
      <c r="E38" s="1"/>
      <c r="F38" s="1"/>
      <c r="G38" s="1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2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ht="15">
      <c r="A39" s="12"/>
      <c r="B39" s="1"/>
      <c r="C39" s="1"/>
      <c r="D39" s="1"/>
      <c r="E39" s="1"/>
      <c r="F39" s="1"/>
      <c r="G39" s="1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2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ht="15">
      <c r="A40" s="12"/>
      <c r="B40" s="1"/>
      <c r="C40" s="1"/>
      <c r="D40" s="1"/>
      <c r="E40" s="1"/>
      <c r="F40" s="1"/>
      <c r="G40" s="1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2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ht="15">
      <c r="A41" s="12"/>
      <c r="B41" s="1"/>
      <c r="C41" s="1"/>
      <c r="D41" s="1"/>
      <c r="E41" s="1"/>
      <c r="F41" s="1"/>
      <c r="G41" s="1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2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ht="15">
      <c r="A42" s="12"/>
      <c r="B42" s="1"/>
      <c r="C42" s="1"/>
      <c r="D42" s="1"/>
      <c r="E42" s="1"/>
      <c r="F42" s="1"/>
      <c r="G42" s="1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2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ht="15">
      <c r="A43" s="12"/>
      <c r="B43" s="1"/>
      <c r="C43" s="1"/>
      <c r="D43" s="1"/>
      <c r="E43" s="1"/>
      <c r="F43" s="1"/>
      <c r="G43" s="1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2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15">
      <c r="A44" s="12"/>
      <c r="B44" s="1"/>
      <c r="C44" s="1"/>
      <c r="D44" s="1"/>
      <c r="E44" s="1"/>
      <c r="F44" s="1"/>
      <c r="G44" s="1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2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ht="15">
      <c r="A45" s="12"/>
      <c r="B45" s="1"/>
      <c r="C45" s="1"/>
      <c r="D45" s="1"/>
      <c r="E45" s="1"/>
      <c r="F45" s="1"/>
      <c r="G45" s="1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2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ht="15">
      <c r="A46" s="12"/>
      <c r="B46" s="1"/>
      <c r="C46" s="1"/>
      <c r="D46" s="1"/>
      <c r="E46" s="1"/>
      <c r="F46" s="1"/>
      <c r="G46" s="1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2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ht="15">
      <c r="A47" s="12"/>
      <c r="B47" s="1"/>
      <c r="C47" s="1"/>
      <c r="D47" s="1"/>
      <c r="E47" s="1"/>
      <c r="F47" s="1"/>
      <c r="G47" s="1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2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ht="15">
      <c r="A48" s="12"/>
      <c r="B48" s="1"/>
      <c r="C48" s="1"/>
      <c r="D48" s="1"/>
      <c r="E48" s="1"/>
      <c r="F48" s="1"/>
      <c r="G48" s="1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2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ht="15">
      <c r="A49" s="12"/>
      <c r="B49" s="1"/>
      <c r="C49" s="1"/>
      <c r="D49" s="1"/>
      <c r="E49" s="1"/>
      <c r="F49" s="1"/>
      <c r="G49" s="1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2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ht="15">
      <c r="A50" s="12"/>
      <c r="B50" s="1"/>
      <c r="C50" s="1"/>
      <c r="D50" s="1"/>
      <c r="E50" s="1"/>
      <c r="F50" s="1"/>
      <c r="G50" s="1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2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ht="15">
      <c r="A51" s="12"/>
      <c r="B51" s="1"/>
      <c r="C51" s="1"/>
      <c r="D51" s="1"/>
      <c r="E51" s="1"/>
      <c r="F51" s="1"/>
      <c r="G51" s="1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2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ht="15">
      <c r="A52" s="12"/>
      <c r="B52" s="1"/>
      <c r="C52" s="1"/>
      <c r="D52" s="1"/>
      <c r="E52" s="1"/>
      <c r="F52" s="1"/>
      <c r="G52" s="1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2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ht="15">
      <c r="A53" s="12"/>
      <c r="B53" s="1"/>
      <c r="C53" s="1"/>
      <c r="D53" s="1"/>
      <c r="E53" s="1"/>
      <c r="F53" s="1"/>
      <c r="G53" s="1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2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ht="15">
      <c r="A54" s="12"/>
      <c r="B54" s="1"/>
      <c r="C54" s="1"/>
      <c r="D54" s="1"/>
      <c r="E54" s="1"/>
      <c r="F54" s="1"/>
      <c r="G54" s="1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2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ht="15">
      <c r="A55" s="12"/>
      <c r="B55" s="1"/>
      <c r="C55" s="1"/>
      <c r="D55" s="1"/>
      <c r="E55" s="1"/>
      <c r="F55" s="1"/>
      <c r="G55" s="1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2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ht="15">
      <c r="A56" s="12"/>
      <c r="B56" s="1"/>
      <c r="C56" s="1"/>
      <c r="D56" s="1"/>
      <c r="E56" s="1"/>
      <c r="F56" s="1"/>
      <c r="G56" s="1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2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ht="15">
      <c r="A57" s="12"/>
      <c r="B57" s="1"/>
      <c r="C57" s="1"/>
      <c r="D57" s="1"/>
      <c r="E57" s="1"/>
      <c r="F57" s="1"/>
      <c r="G57" s="1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2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ht="15">
      <c r="A58" s="12"/>
      <c r="B58" s="1"/>
      <c r="C58" s="1"/>
      <c r="D58" s="1"/>
      <c r="E58" s="1"/>
      <c r="F58" s="1"/>
      <c r="G58" s="1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2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ht="15">
      <c r="A59" s="12"/>
      <c r="B59" s="1"/>
      <c r="C59" s="1"/>
      <c r="D59" s="1"/>
      <c r="E59" s="1"/>
      <c r="F59" s="1"/>
      <c r="G59" s="1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2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ht="15">
      <c r="A60" s="12"/>
      <c r="B60" s="1"/>
      <c r="C60" s="1"/>
      <c r="D60" s="1"/>
      <c r="E60" s="1"/>
      <c r="F60" s="1"/>
      <c r="G60" s="1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2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ht="15">
      <c r="A61" s="12"/>
      <c r="B61" s="1"/>
      <c r="C61" s="1"/>
      <c r="D61" s="1"/>
      <c r="E61" s="1"/>
      <c r="F61" s="1"/>
      <c r="G61" s="1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2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ht="15">
      <c r="A62" s="12"/>
      <c r="B62" s="1"/>
      <c r="C62" s="1"/>
      <c r="D62" s="1"/>
      <c r="E62" s="1"/>
      <c r="F62" s="1"/>
      <c r="G62" s="1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2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ht="15">
      <c r="A63" s="12"/>
      <c r="B63" s="1"/>
      <c r="C63" s="1"/>
      <c r="D63" s="1"/>
      <c r="E63" s="1"/>
      <c r="F63" s="1"/>
      <c r="G63" s="1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2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ht="15">
      <c r="A64" s="12"/>
      <c r="B64" s="1"/>
      <c r="C64" s="1"/>
      <c r="D64" s="1"/>
      <c r="E64" s="1"/>
      <c r="F64" s="1"/>
      <c r="G64" s="1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2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ht="15">
      <c r="A65" s="12"/>
      <c r="B65" s="1"/>
      <c r="C65" s="1"/>
      <c r="D65" s="1"/>
      <c r="E65" s="1"/>
      <c r="F65" s="1"/>
      <c r="G65" s="1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2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ht="15">
      <c r="A66" s="12"/>
      <c r="B66" s="1"/>
      <c r="C66" s="1"/>
      <c r="D66" s="1"/>
      <c r="E66" s="1"/>
      <c r="F66" s="1"/>
      <c r="G66" s="1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2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ht="15">
      <c r="A67" s="12"/>
      <c r="B67" s="1"/>
      <c r="C67" s="1"/>
      <c r="D67" s="1"/>
      <c r="E67" s="1"/>
      <c r="F67" s="1"/>
      <c r="G67" s="1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2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ht="15">
      <c r="A68" s="12"/>
      <c r="B68" s="1"/>
      <c r="C68" s="1"/>
      <c r="D68" s="1"/>
      <c r="E68" s="1"/>
      <c r="F68" s="1"/>
      <c r="G68" s="1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2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ht="15">
      <c r="A69" s="12"/>
      <c r="B69" s="1"/>
      <c r="C69" s="1"/>
      <c r="D69" s="1"/>
      <c r="E69" s="1"/>
      <c r="F69" s="1"/>
      <c r="G69" s="1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2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ht="15">
      <c r="A70" s="12"/>
      <c r="B70" s="1"/>
      <c r="C70" s="1"/>
      <c r="D70" s="1"/>
      <c r="E70" s="1"/>
      <c r="F70" s="1"/>
      <c r="G70" s="1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2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ht="15">
      <c r="A71" s="12"/>
      <c r="B71" s="1"/>
      <c r="C71" s="1"/>
      <c r="D71" s="1"/>
      <c r="E71" s="1"/>
      <c r="F71" s="1"/>
      <c r="G71" s="1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2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ht="15">
      <c r="A72" s="12"/>
      <c r="B72" s="1"/>
      <c r="C72" s="1"/>
      <c r="D72" s="1"/>
      <c r="E72" s="1"/>
      <c r="F72" s="1"/>
      <c r="G72" s="1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2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ht="15">
      <c r="A73" s="12"/>
      <c r="B73" s="1"/>
      <c r="C73" s="1"/>
      <c r="D73" s="1"/>
      <c r="E73" s="1"/>
      <c r="F73" s="1"/>
      <c r="G73" s="1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2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ht="15">
      <c r="A74" s="12"/>
      <c r="B74" s="1"/>
      <c r="C74" s="1"/>
      <c r="D74" s="1"/>
      <c r="E74" s="1"/>
      <c r="F74" s="1"/>
      <c r="G74" s="1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2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ht="15">
      <c r="A75" s="12"/>
      <c r="B75" s="1"/>
      <c r="C75" s="1"/>
      <c r="D75" s="1"/>
      <c r="E75" s="1"/>
      <c r="F75" s="1"/>
      <c r="G75" s="1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2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ht="15">
      <c r="A76" s="12"/>
      <c r="B76" s="1"/>
      <c r="C76" s="1"/>
      <c r="D76" s="1"/>
      <c r="E76" s="1"/>
      <c r="F76" s="1"/>
      <c r="G76" s="1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2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ht="15">
      <c r="A77" s="12"/>
      <c r="B77" s="1"/>
      <c r="C77" s="1"/>
      <c r="D77" s="1"/>
      <c r="E77" s="1"/>
      <c r="F77" s="1"/>
      <c r="G77" s="1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2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ht="15">
      <c r="A78" s="12"/>
      <c r="B78" s="1"/>
      <c r="C78" s="1"/>
      <c r="D78" s="1"/>
      <c r="E78" s="1"/>
      <c r="F78" s="1"/>
      <c r="G78" s="1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2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ht="15">
      <c r="A79" s="12"/>
      <c r="B79" s="1"/>
      <c r="C79" s="1"/>
      <c r="D79" s="1"/>
      <c r="E79" s="1"/>
      <c r="F79" s="1"/>
      <c r="G79" s="1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2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ht="15">
      <c r="A80" s="12"/>
      <c r="B80" s="1"/>
      <c r="C80" s="1"/>
      <c r="D80" s="1"/>
      <c r="E80" s="1"/>
      <c r="F80" s="1"/>
      <c r="G80" s="1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2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ht="15">
      <c r="A81" s="12"/>
      <c r="B81" s="1"/>
      <c r="C81" s="1"/>
      <c r="D81" s="1"/>
      <c r="E81" s="1"/>
      <c r="F81" s="1"/>
      <c r="G81" s="1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2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ht="15">
      <c r="A82" s="12"/>
      <c r="B82" s="1"/>
      <c r="C82" s="1"/>
      <c r="D82" s="1"/>
      <c r="E82" s="1"/>
      <c r="F82" s="1"/>
      <c r="G82" s="1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2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ht="15">
      <c r="A83" s="12"/>
      <c r="B83" s="1"/>
      <c r="C83" s="1"/>
      <c r="D83" s="1"/>
      <c r="E83" s="1"/>
      <c r="F83" s="1"/>
      <c r="G83" s="1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2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ht="15">
      <c r="A84" s="12"/>
      <c r="B84" s="1"/>
      <c r="C84" s="1"/>
      <c r="D84" s="1"/>
      <c r="E84" s="1"/>
      <c r="F84" s="1"/>
      <c r="G84" s="1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2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ht="15">
      <c r="A85" s="12"/>
      <c r="B85" s="1"/>
      <c r="C85" s="1"/>
      <c r="D85" s="1"/>
      <c r="E85" s="1"/>
      <c r="F85" s="1"/>
      <c r="G85" s="1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2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ht="15">
      <c r="A86" s="12"/>
      <c r="B86" s="1"/>
      <c r="C86" s="1"/>
      <c r="D86" s="1"/>
      <c r="E86" s="1"/>
      <c r="F86" s="1"/>
      <c r="G86" s="1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2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ht="15">
      <c r="A87" s="12"/>
      <c r="B87" s="1"/>
      <c r="C87" s="1"/>
      <c r="D87" s="1"/>
      <c r="E87" s="1"/>
      <c r="F87" s="1"/>
      <c r="G87" s="1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2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ht="15">
      <c r="A88" s="12"/>
      <c r="B88" s="1"/>
      <c r="C88" s="1"/>
      <c r="D88" s="1"/>
      <c r="E88" s="1"/>
      <c r="F88" s="1"/>
      <c r="G88" s="1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2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ht="15">
      <c r="A89" s="12"/>
      <c r="B89" s="1"/>
      <c r="C89" s="1"/>
      <c r="D89" s="1"/>
      <c r="E89" s="1"/>
      <c r="F89" s="1"/>
      <c r="G89" s="1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2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ht="15">
      <c r="A90" s="12"/>
      <c r="B90" s="1"/>
      <c r="C90" s="1"/>
      <c r="D90" s="1"/>
      <c r="E90" s="1"/>
      <c r="F90" s="1"/>
      <c r="G90" s="1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2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ht="15">
      <c r="A91" s="12"/>
      <c r="B91" s="1"/>
      <c r="C91" s="1"/>
      <c r="D91" s="1"/>
      <c r="E91" s="1"/>
      <c r="F91" s="1"/>
      <c r="G91" s="1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2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ht="15">
      <c r="A92" s="12"/>
      <c r="B92" s="1"/>
      <c r="C92" s="1"/>
      <c r="D92" s="1"/>
      <c r="E92" s="1"/>
      <c r="F92" s="1"/>
      <c r="G92" s="1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2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ht="15">
      <c r="A93" s="12"/>
      <c r="B93" s="1"/>
      <c r="C93" s="1"/>
      <c r="D93" s="1"/>
      <c r="E93" s="1"/>
      <c r="F93" s="1"/>
      <c r="G93" s="1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2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ht="15">
      <c r="A94" s="12"/>
      <c r="B94" s="1"/>
      <c r="C94" s="1"/>
      <c r="D94" s="1"/>
      <c r="E94" s="1"/>
      <c r="F94" s="1"/>
      <c r="G94" s="1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2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ht="15">
      <c r="A95" s="12"/>
      <c r="B95" s="1"/>
      <c r="C95" s="1"/>
      <c r="D95" s="1"/>
      <c r="E95" s="1"/>
      <c r="F95" s="1"/>
      <c r="G95" s="1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2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ht="15">
      <c r="A96" s="12"/>
      <c r="B96" s="1"/>
      <c r="C96" s="1"/>
      <c r="D96" s="1"/>
      <c r="E96" s="1"/>
      <c r="F96" s="1"/>
      <c r="G96" s="1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2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ht="15">
      <c r="A97" s="12"/>
      <c r="B97" s="1"/>
      <c r="C97" s="1"/>
      <c r="D97" s="1"/>
      <c r="E97" s="1"/>
      <c r="F97" s="1"/>
      <c r="G97" s="1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2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ht="15">
      <c r="A98" s="12"/>
      <c r="B98" s="1"/>
      <c r="C98" s="1"/>
      <c r="D98" s="1"/>
      <c r="E98" s="1"/>
      <c r="F98" s="1"/>
      <c r="G98" s="1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2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ht="15">
      <c r="A99" s="12"/>
      <c r="B99" s="1"/>
      <c r="C99" s="1"/>
      <c r="D99" s="1"/>
      <c r="E99" s="1"/>
      <c r="F99" s="1"/>
      <c r="G99" s="1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2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ht="15">
      <c r="A100" s="12"/>
      <c r="B100" s="1"/>
      <c r="C100" s="1"/>
      <c r="D100" s="1"/>
      <c r="E100" s="1"/>
      <c r="F100" s="1"/>
      <c r="G100" s="1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2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ht="15">
      <c r="A101" s="12"/>
      <c r="B101" s="1"/>
      <c r="C101" s="1"/>
      <c r="D101" s="1"/>
      <c r="E101" s="1"/>
      <c r="F101" s="1"/>
      <c r="G101" s="1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2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ht="15">
      <c r="A102" s="12"/>
      <c r="B102" s="1"/>
      <c r="C102" s="1"/>
      <c r="D102" s="1"/>
      <c r="E102" s="1"/>
      <c r="F102" s="1"/>
      <c r="G102" s="1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2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ht="15">
      <c r="A103" s="12"/>
      <c r="B103" s="1"/>
      <c r="C103" s="1"/>
      <c r="D103" s="1"/>
      <c r="E103" s="1"/>
      <c r="F103" s="1"/>
      <c r="G103" s="1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2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ht="15">
      <c r="A104" s="12"/>
      <c r="B104" s="1"/>
      <c r="C104" s="1"/>
      <c r="D104" s="1"/>
      <c r="E104" s="1"/>
      <c r="F104" s="1"/>
      <c r="G104" s="1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2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ht="15">
      <c r="A105" s="12"/>
      <c r="B105" s="1"/>
      <c r="C105" s="1"/>
      <c r="D105" s="1"/>
      <c r="E105" s="1"/>
      <c r="F105" s="1"/>
      <c r="G105" s="1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2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ht="15">
      <c r="A106" s="12"/>
      <c r="B106" s="1"/>
      <c r="C106" s="1"/>
      <c r="D106" s="1"/>
      <c r="E106" s="1"/>
      <c r="F106" s="1"/>
      <c r="G106" s="1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2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ht="15">
      <c r="A107" s="12"/>
      <c r="B107" s="1"/>
      <c r="C107" s="1"/>
      <c r="D107" s="1"/>
      <c r="E107" s="1"/>
      <c r="F107" s="1"/>
      <c r="G107" s="1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2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ht="15">
      <c r="A108" s="12"/>
      <c r="B108" s="1"/>
      <c r="C108" s="1"/>
      <c r="D108" s="1"/>
      <c r="E108" s="1"/>
      <c r="F108" s="1"/>
      <c r="G108" s="1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2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ht="15">
      <c r="A109" s="12"/>
      <c r="B109" s="1"/>
      <c r="C109" s="1"/>
      <c r="D109" s="1"/>
      <c r="E109" s="1"/>
      <c r="F109" s="1"/>
      <c r="G109" s="1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2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ht="15">
      <c r="A110" s="12"/>
      <c r="B110" s="1"/>
      <c r="C110" s="1"/>
      <c r="D110" s="1"/>
      <c r="E110" s="1"/>
      <c r="F110" s="1"/>
      <c r="G110" s="1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2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ht="15">
      <c r="A111" s="12"/>
      <c r="B111" s="1"/>
      <c r="C111" s="1"/>
      <c r="D111" s="1"/>
      <c r="E111" s="1"/>
      <c r="F111" s="1"/>
      <c r="G111" s="1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2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ht="15">
      <c r="A112" s="12"/>
      <c r="B112" s="1"/>
      <c r="C112" s="1"/>
      <c r="D112" s="1"/>
      <c r="E112" s="1"/>
      <c r="F112" s="1"/>
      <c r="G112" s="1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2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ht="15">
      <c r="A113" s="12"/>
      <c r="B113" s="1"/>
      <c r="C113" s="1"/>
      <c r="D113" s="1"/>
      <c r="E113" s="1"/>
      <c r="F113" s="1"/>
      <c r="G113" s="1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2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ht="15">
      <c r="A114" s="12"/>
      <c r="B114" s="1"/>
      <c r="C114" s="1"/>
      <c r="D114" s="1"/>
      <c r="E114" s="1"/>
      <c r="F114" s="1"/>
      <c r="G114" s="1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2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ht="15">
      <c r="A115" s="12"/>
      <c r="B115" s="1"/>
      <c r="C115" s="1"/>
      <c r="D115" s="1"/>
      <c r="E115" s="1"/>
      <c r="F115" s="1"/>
      <c r="G115" s="1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2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ht="15">
      <c r="A116" s="12"/>
      <c r="B116" s="1"/>
      <c r="C116" s="1"/>
      <c r="D116" s="1"/>
      <c r="E116" s="1"/>
      <c r="F116" s="1"/>
      <c r="G116" s="1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2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ht="15">
      <c r="A117" s="12"/>
      <c r="B117" s="1"/>
      <c r="C117" s="1"/>
      <c r="D117" s="1"/>
      <c r="E117" s="1"/>
      <c r="F117" s="1"/>
      <c r="G117" s="1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2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ht="15">
      <c r="A118" s="12"/>
      <c r="B118" s="1"/>
      <c r="C118" s="1"/>
      <c r="D118" s="1"/>
      <c r="E118" s="1"/>
      <c r="F118" s="1"/>
      <c r="G118" s="1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2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ht="15">
      <c r="A119" s="12"/>
      <c r="B119" s="1"/>
      <c r="C119" s="1"/>
      <c r="D119" s="1"/>
      <c r="E119" s="1"/>
      <c r="F119" s="1"/>
      <c r="G119" s="1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2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ht="15">
      <c r="A120" s="12"/>
      <c r="B120" s="1"/>
      <c r="C120" s="1"/>
      <c r="D120" s="1"/>
      <c r="E120" s="1"/>
      <c r="F120" s="1"/>
      <c r="G120" s="1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2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ht="15">
      <c r="A121" s="12"/>
      <c r="B121" s="1"/>
      <c r="C121" s="1"/>
      <c r="D121" s="1"/>
      <c r="E121" s="1"/>
      <c r="F121" s="1"/>
      <c r="G121" s="1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2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ht="15">
      <c r="A122" s="12"/>
      <c r="B122" s="1"/>
      <c r="C122" s="1"/>
      <c r="D122" s="1"/>
      <c r="E122" s="1"/>
      <c r="F122" s="1"/>
      <c r="G122" s="1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2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ht="15">
      <c r="A123" s="12"/>
      <c r="B123" s="1"/>
      <c r="C123" s="1"/>
      <c r="D123" s="1"/>
      <c r="E123" s="1"/>
      <c r="F123" s="1"/>
      <c r="G123" s="1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2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ht="15">
      <c r="A124" s="12"/>
      <c r="B124" s="1"/>
      <c r="C124" s="1"/>
      <c r="D124" s="1"/>
      <c r="E124" s="1"/>
      <c r="F124" s="1"/>
      <c r="G124" s="1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2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ht="15">
      <c r="A125" s="12"/>
      <c r="B125" s="1"/>
      <c r="C125" s="1"/>
      <c r="D125" s="1"/>
      <c r="E125" s="1"/>
      <c r="F125" s="1"/>
      <c r="G125" s="1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2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ht="15">
      <c r="A126" s="12"/>
      <c r="B126" s="1"/>
      <c r="C126" s="1"/>
      <c r="D126" s="1"/>
      <c r="E126" s="1"/>
      <c r="F126" s="1"/>
      <c r="G126" s="1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2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ht="15">
      <c r="A127" s="12"/>
      <c r="B127" s="1"/>
      <c r="C127" s="1"/>
      <c r="D127" s="1"/>
      <c r="E127" s="1"/>
      <c r="F127" s="1"/>
      <c r="G127" s="1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2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ht="15">
      <c r="A128" s="12"/>
      <c r="B128" s="1"/>
      <c r="C128" s="1"/>
      <c r="D128" s="1"/>
      <c r="E128" s="1"/>
      <c r="F128" s="1"/>
      <c r="G128" s="1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2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ht="15">
      <c r="A129" s="12"/>
      <c r="B129" s="1"/>
      <c r="C129" s="1"/>
      <c r="D129" s="1"/>
      <c r="E129" s="1"/>
      <c r="F129" s="1"/>
      <c r="G129" s="1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2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:44" ht="15">
      <c r="A130" s="12"/>
      <c r="B130" s="1"/>
      <c r="C130" s="1"/>
      <c r="D130" s="1"/>
      <c r="E130" s="1"/>
      <c r="F130" s="1"/>
      <c r="G130" s="1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2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ht="15">
      <c r="A131" s="12"/>
      <c r="B131" s="1"/>
      <c r="C131" s="1"/>
      <c r="D131" s="1"/>
      <c r="E131" s="1"/>
      <c r="F131" s="1"/>
      <c r="G131" s="1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2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ht="15">
      <c r="A132" s="12"/>
      <c r="B132" s="1"/>
      <c r="C132" s="1"/>
      <c r="D132" s="1"/>
      <c r="E132" s="1"/>
      <c r="F132" s="1"/>
      <c r="G132" s="1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2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ht="15">
      <c r="A133" s="12"/>
      <c r="B133" s="1"/>
      <c r="C133" s="1"/>
      <c r="D133" s="1"/>
      <c r="E133" s="1"/>
      <c r="F133" s="1"/>
      <c r="G133" s="1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2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ht="15">
      <c r="A134" s="12"/>
      <c r="B134" s="1"/>
      <c r="C134" s="1"/>
      <c r="D134" s="1"/>
      <c r="E134" s="1"/>
      <c r="F134" s="1"/>
      <c r="G134" s="1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2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ht="15">
      <c r="A135" s="12"/>
      <c r="B135" s="1"/>
      <c r="C135" s="1"/>
      <c r="D135" s="1"/>
      <c r="E135" s="1"/>
      <c r="F135" s="1"/>
      <c r="G135" s="1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2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ht="15">
      <c r="A136" s="12"/>
      <c r="B136" s="1"/>
      <c r="C136" s="1"/>
      <c r="D136" s="1"/>
      <c r="E136" s="1"/>
      <c r="F136" s="1"/>
      <c r="G136" s="1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2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ht="15">
      <c r="A137" s="12"/>
      <c r="B137" s="1"/>
      <c r="C137" s="1"/>
      <c r="D137" s="1"/>
      <c r="E137" s="1"/>
      <c r="F137" s="1"/>
      <c r="G137" s="1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2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ht="15">
      <c r="A138" s="12"/>
      <c r="B138" s="1"/>
      <c r="C138" s="1"/>
      <c r="D138" s="1"/>
      <c r="E138" s="1"/>
      <c r="F138" s="1"/>
      <c r="G138" s="1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2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ht="15">
      <c r="A139" s="12"/>
      <c r="B139" s="1"/>
      <c r="C139" s="1"/>
      <c r="D139" s="1"/>
      <c r="E139" s="1"/>
      <c r="F139" s="1"/>
      <c r="G139" s="1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2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ht="15">
      <c r="A140" s="12"/>
      <c r="B140" s="1"/>
      <c r="C140" s="1"/>
      <c r="D140" s="1"/>
      <c r="E140" s="1"/>
      <c r="F140" s="1"/>
      <c r="G140" s="1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2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ht="15">
      <c r="A141" s="12"/>
      <c r="B141" s="1"/>
      <c r="C141" s="1"/>
      <c r="D141" s="1"/>
      <c r="E141" s="1"/>
      <c r="F141" s="1"/>
      <c r="G141" s="1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2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ht="15">
      <c r="A142" s="12"/>
      <c r="B142" s="1"/>
      <c r="C142" s="1"/>
      <c r="D142" s="1"/>
      <c r="E142" s="1"/>
      <c r="F142" s="1"/>
      <c r="G142" s="1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2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ht="15">
      <c r="A143" s="12"/>
      <c r="B143" s="1"/>
      <c r="C143" s="1"/>
      <c r="D143" s="1"/>
      <c r="E143" s="1"/>
      <c r="F143" s="1"/>
      <c r="G143" s="1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2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ht="15">
      <c r="A144" s="12"/>
      <c r="B144" s="1"/>
      <c r="C144" s="1"/>
      <c r="D144" s="1"/>
      <c r="E144" s="1"/>
      <c r="F144" s="1"/>
      <c r="G144" s="1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2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ht="15">
      <c r="A145" s="12"/>
      <c r="B145" s="1"/>
      <c r="C145" s="1"/>
      <c r="D145" s="1"/>
      <c r="E145" s="1"/>
      <c r="F145" s="1"/>
      <c r="G145" s="1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2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ht="15">
      <c r="A146" s="12"/>
      <c r="B146" s="1"/>
      <c r="C146" s="1"/>
      <c r="D146" s="1"/>
      <c r="E146" s="1"/>
      <c r="F146" s="1"/>
      <c r="G146" s="1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2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:44" ht="15">
      <c r="A147" s="12"/>
      <c r="B147" s="1"/>
      <c r="C147" s="1"/>
      <c r="D147" s="1"/>
      <c r="E147" s="1"/>
      <c r="F147" s="1"/>
      <c r="G147" s="1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2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ht="15">
      <c r="A148" s="12"/>
      <c r="B148" s="1"/>
      <c r="C148" s="1"/>
      <c r="D148" s="1"/>
      <c r="E148" s="1"/>
      <c r="F148" s="1"/>
      <c r="G148" s="1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2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ht="15">
      <c r="A149" s="12"/>
      <c r="B149" s="1"/>
      <c r="C149" s="1"/>
      <c r="D149" s="1"/>
      <c r="E149" s="1"/>
      <c r="F149" s="1"/>
      <c r="G149" s="1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2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ht="15">
      <c r="A150" s="12"/>
      <c r="B150" s="1"/>
      <c r="C150" s="1"/>
      <c r="D150" s="1"/>
      <c r="E150" s="1"/>
      <c r="F150" s="1"/>
      <c r="G150" s="1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2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ht="15">
      <c r="A151" s="12"/>
      <c r="B151" s="1"/>
      <c r="C151" s="1"/>
      <c r="D151" s="1"/>
      <c r="E151" s="1"/>
      <c r="F151" s="1"/>
      <c r="G151" s="1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2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ht="15">
      <c r="A152" s="12"/>
      <c r="B152" s="1"/>
      <c r="C152" s="1"/>
      <c r="D152" s="1"/>
      <c r="E152" s="1"/>
      <c r="F152" s="1"/>
      <c r="G152" s="1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2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ht="15">
      <c r="A153" s="12"/>
      <c r="B153" s="1"/>
      <c r="C153" s="1"/>
      <c r="D153" s="1"/>
      <c r="E153" s="1"/>
      <c r="F153" s="1"/>
      <c r="G153" s="1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2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ht="15">
      <c r="A154" s="12"/>
      <c r="B154" s="1"/>
      <c r="C154" s="1"/>
      <c r="D154" s="1"/>
      <c r="E154" s="1"/>
      <c r="F154" s="1"/>
      <c r="G154" s="1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2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ht="15">
      <c r="A155" s="12"/>
      <c r="B155" s="1"/>
      <c r="C155" s="1"/>
      <c r="D155" s="1"/>
      <c r="E155" s="1"/>
      <c r="F155" s="1"/>
      <c r="G155" s="1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2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ht="15">
      <c r="A156" s="12"/>
      <c r="B156" s="1"/>
      <c r="C156" s="1"/>
      <c r="D156" s="1"/>
      <c r="E156" s="1"/>
      <c r="F156" s="1"/>
      <c r="G156" s="1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2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ht="15">
      <c r="A157" s="12"/>
      <c r="B157" s="1"/>
      <c r="C157" s="1"/>
      <c r="D157" s="1"/>
      <c r="E157" s="1"/>
      <c r="F157" s="1"/>
      <c r="G157" s="1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2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ht="15">
      <c r="A158" s="12"/>
      <c r="B158" s="1"/>
      <c r="C158" s="1"/>
      <c r="D158" s="1"/>
      <c r="E158" s="1"/>
      <c r="F158" s="1"/>
      <c r="G158" s="1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2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ht="15">
      <c r="A159" s="12"/>
      <c r="B159" s="1"/>
      <c r="C159" s="1"/>
      <c r="D159" s="1"/>
      <c r="E159" s="1"/>
      <c r="F159" s="1"/>
      <c r="G159" s="1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2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ht="15">
      <c r="A160" s="12"/>
      <c r="B160" s="1"/>
      <c r="C160" s="1"/>
      <c r="D160" s="1"/>
      <c r="E160" s="1"/>
      <c r="F160" s="1"/>
      <c r="G160" s="1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2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ht="15">
      <c r="A161" s="12"/>
      <c r="B161" s="1"/>
      <c r="C161" s="1"/>
      <c r="D161" s="1"/>
      <c r="E161" s="1"/>
      <c r="F161" s="1"/>
      <c r="G161" s="1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2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ht="15">
      <c r="A162" s="12"/>
      <c r="B162" s="1"/>
      <c r="C162" s="1"/>
      <c r="D162" s="1"/>
      <c r="E162" s="1"/>
      <c r="F162" s="1"/>
      <c r="G162" s="1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2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ht="15">
      <c r="A163" s="12"/>
      <c r="B163" s="1"/>
      <c r="C163" s="1"/>
      <c r="D163" s="1"/>
      <c r="E163" s="1"/>
      <c r="F163" s="1"/>
      <c r="G163" s="1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2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ht="15">
      <c r="A164" s="12"/>
      <c r="B164" s="1"/>
      <c r="C164" s="1"/>
      <c r="D164" s="1"/>
      <c r="E164" s="1"/>
      <c r="F164" s="1"/>
      <c r="G164" s="1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2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ht="15">
      <c r="A165" s="12"/>
      <c r="B165" s="1"/>
      <c r="C165" s="1"/>
      <c r="D165" s="1"/>
      <c r="E165" s="1"/>
      <c r="F165" s="1"/>
      <c r="G165" s="1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2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ht="15">
      <c r="A166" s="12"/>
      <c r="B166" s="1"/>
      <c r="C166" s="1"/>
      <c r="D166" s="1"/>
      <c r="E166" s="1"/>
      <c r="F166" s="1"/>
      <c r="G166" s="1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2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ht="15">
      <c r="A167" s="12"/>
      <c r="B167" s="1"/>
      <c r="C167" s="1"/>
      <c r="D167" s="1"/>
      <c r="E167" s="1"/>
      <c r="F167" s="1"/>
      <c r="G167" s="1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2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ht="15">
      <c r="A168" s="12"/>
      <c r="B168" s="1"/>
      <c r="C168" s="1"/>
      <c r="D168" s="1"/>
      <c r="E168" s="1"/>
      <c r="F168" s="1"/>
      <c r="G168" s="1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2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ht="15">
      <c r="A169" s="12"/>
      <c r="B169" s="1"/>
      <c r="C169" s="1"/>
      <c r="D169" s="1"/>
      <c r="E169" s="1"/>
      <c r="F169" s="1"/>
      <c r="G169" s="1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2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ht="15">
      <c r="A170" s="12"/>
      <c r="B170" s="1"/>
      <c r="C170" s="1"/>
      <c r="D170" s="1"/>
      <c r="E170" s="1"/>
      <c r="F170" s="1"/>
      <c r="G170" s="1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2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ht="15">
      <c r="A171" s="12"/>
      <c r="B171" s="1"/>
      <c r="C171" s="1"/>
      <c r="D171" s="1"/>
      <c r="E171" s="1"/>
      <c r="F171" s="1"/>
      <c r="G171" s="1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2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ht="15">
      <c r="A172" s="12"/>
      <c r="B172" s="1"/>
      <c r="C172" s="1"/>
      <c r="D172" s="1"/>
      <c r="E172" s="1"/>
      <c r="F172" s="1"/>
      <c r="G172" s="1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2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ht="15">
      <c r="A173" s="12"/>
      <c r="B173" s="1"/>
      <c r="C173" s="1"/>
      <c r="D173" s="1"/>
      <c r="E173" s="1"/>
      <c r="F173" s="1"/>
      <c r="G173" s="1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2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ht="15">
      <c r="A174" s="12"/>
      <c r="B174" s="1"/>
      <c r="C174" s="1"/>
      <c r="D174" s="1"/>
      <c r="E174" s="1"/>
      <c r="F174" s="1"/>
      <c r="G174" s="1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2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ht="15">
      <c r="A175" s="12"/>
      <c r="B175" s="1"/>
      <c r="C175" s="1"/>
      <c r="D175" s="1"/>
      <c r="E175" s="1"/>
      <c r="F175" s="1"/>
      <c r="G175" s="1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2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ht="15">
      <c r="A176" s="12"/>
      <c r="B176" s="1"/>
      <c r="C176" s="1"/>
      <c r="D176" s="1"/>
      <c r="E176" s="1"/>
      <c r="F176" s="1"/>
      <c r="G176" s="1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2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ht="15">
      <c r="A177" s="12"/>
      <c r="B177" s="1"/>
      <c r="C177" s="1"/>
      <c r="D177" s="1"/>
      <c r="E177" s="1"/>
      <c r="F177" s="1"/>
      <c r="G177" s="1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2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ht="15">
      <c r="A178" s="12"/>
      <c r="B178" s="1"/>
      <c r="C178" s="1"/>
      <c r="D178" s="1"/>
      <c r="E178" s="1"/>
      <c r="F178" s="1"/>
      <c r="G178" s="1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2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:44" ht="15">
      <c r="A179" s="12"/>
      <c r="B179" s="1"/>
      <c r="C179" s="1"/>
      <c r="D179" s="1"/>
      <c r="E179" s="1"/>
      <c r="F179" s="1"/>
      <c r="G179" s="1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2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ht="15">
      <c r="A180" s="12"/>
      <c r="B180" s="1"/>
      <c r="C180" s="1"/>
      <c r="D180" s="1"/>
      <c r="E180" s="1"/>
      <c r="F180" s="1"/>
      <c r="G180" s="1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2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ht="15">
      <c r="A181" s="12"/>
      <c r="B181" s="1"/>
      <c r="C181" s="1"/>
      <c r="D181" s="1"/>
      <c r="E181" s="1"/>
      <c r="F181" s="1"/>
      <c r="G181" s="1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2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ht="15">
      <c r="A182" s="12"/>
      <c r="B182" s="1"/>
      <c r="C182" s="1"/>
      <c r="D182" s="1"/>
      <c r="E182" s="1"/>
      <c r="F182" s="1"/>
      <c r="G182" s="1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2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ht="15">
      <c r="A183" s="12"/>
      <c r="B183" s="1"/>
      <c r="C183" s="1"/>
      <c r="D183" s="1"/>
      <c r="E183" s="1"/>
      <c r="F183" s="1"/>
      <c r="G183" s="1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2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ht="15">
      <c r="A184" s="12"/>
      <c r="B184" s="1"/>
      <c r="C184" s="1"/>
      <c r="D184" s="1"/>
      <c r="E184" s="1"/>
      <c r="F184" s="1"/>
      <c r="G184" s="1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2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ht="15">
      <c r="A185" s="12"/>
      <c r="B185" s="1"/>
      <c r="C185" s="1"/>
      <c r="D185" s="1"/>
      <c r="E185" s="1"/>
      <c r="F185" s="1"/>
      <c r="G185" s="1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2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ht="15">
      <c r="A186" s="12"/>
      <c r="B186" s="1"/>
      <c r="C186" s="1"/>
      <c r="D186" s="1"/>
      <c r="E186" s="1"/>
      <c r="F186" s="1"/>
      <c r="G186" s="1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2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ht="15">
      <c r="A187" s="12"/>
      <c r="B187" s="1"/>
      <c r="C187" s="1"/>
      <c r="D187" s="1"/>
      <c r="E187" s="1"/>
      <c r="F187" s="1"/>
      <c r="G187" s="1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2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ht="15">
      <c r="A188" s="12"/>
      <c r="B188" s="1"/>
      <c r="C188" s="1"/>
      <c r="D188" s="1"/>
      <c r="E188" s="1"/>
      <c r="F188" s="1"/>
      <c r="G188" s="1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2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ht="15">
      <c r="A189" s="12"/>
      <c r="B189" s="1"/>
      <c r="C189" s="1"/>
      <c r="D189" s="1"/>
      <c r="E189" s="1"/>
      <c r="F189" s="1"/>
      <c r="G189" s="1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2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ht="15">
      <c r="A190" s="12"/>
      <c r="B190" s="1"/>
      <c r="C190" s="1"/>
      <c r="D190" s="1"/>
      <c r="E190" s="1"/>
      <c r="F190" s="1"/>
      <c r="G190" s="1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2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ht="15">
      <c r="A191" s="12"/>
      <c r="B191" s="1"/>
      <c r="C191" s="1"/>
      <c r="D191" s="1"/>
      <c r="E191" s="1"/>
      <c r="F191" s="1"/>
      <c r="G191" s="1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2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ht="15">
      <c r="A192" s="12"/>
      <c r="B192" s="1"/>
      <c r="C192" s="1"/>
      <c r="D192" s="1"/>
      <c r="E192" s="1"/>
      <c r="F192" s="1"/>
      <c r="G192" s="1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2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ht="15">
      <c r="A193" s="12"/>
      <c r="B193" s="1"/>
      <c r="C193" s="1"/>
      <c r="D193" s="1"/>
      <c r="E193" s="1"/>
      <c r="F193" s="1"/>
      <c r="G193" s="1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2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ht="15">
      <c r="A194" s="12"/>
      <c r="B194" s="1"/>
      <c r="C194" s="1"/>
      <c r="D194" s="1"/>
      <c r="E194" s="1"/>
      <c r="F194" s="1"/>
      <c r="G194" s="1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2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ht="15">
      <c r="A195" s="12"/>
      <c r="B195" s="1"/>
      <c r="C195" s="1"/>
      <c r="D195" s="1"/>
      <c r="E195" s="1"/>
      <c r="F195" s="1"/>
      <c r="G195" s="1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2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ht="15">
      <c r="A196" s="12"/>
      <c r="B196" s="1"/>
      <c r="C196" s="1"/>
      <c r="D196" s="1"/>
      <c r="E196" s="1"/>
      <c r="F196" s="1"/>
      <c r="G196" s="1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2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ht="15">
      <c r="A197" s="12"/>
      <c r="B197" s="1"/>
      <c r="C197" s="1"/>
      <c r="D197" s="1"/>
      <c r="E197" s="1"/>
      <c r="F197" s="1"/>
      <c r="G197" s="1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2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ht="15">
      <c r="A198" s="12"/>
      <c r="B198" s="1"/>
      <c r="C198" s="1"/>
      <c r="D198" s="1"/>
      <c r="E198" s="1"/>
      <c r="F198" s="1"/>
      <c r="G198" s="1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2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ht="15">
      <c r="A199" s="12"/>
      <c r="B199" s="1"/>
      <c r="C199" s="1"/>
      <c r="D199" s="1"/>
      <c r="E199" s="1"/>
      <c r="F199" s="1"/>
      <c r="G199" s="1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2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1:44" ht="15">
      <c r="A200" s="12"/>
      <c r="B200" s="1"/>
      <c r="C200" s="1"/>
      <c r="D200" s="1"/>
      <c r="E200" s="1"/>
      <c r="F200" s="1"/>
      <c r="G200" s="1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2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1:44" ht="15">
      <c r="A201" s="12"/>
      <c r="B201" s="1"/>
      <c r="C201" s="1"/>
      <c r="D201" s="1"/>
      <c r="E201" s="1"/>
      <c r="F201" s="1"/>
      <c r="G201" s="1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2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1:44" ht="15">
      <c r="A202" s="12"/>
      <c r="B202" s="1"/>
      <c r="C202" s="1"/>
      <c r="D202" s="1"/>
      <c r="E202" s="1"/>
      <c r="F202" s="1"/>
      <c r="G202" s="1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2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1:44" ht="15">
      <c r="A203" s="12"/>
      <c r="B203" s="1"/>
      <c r="C203" s="1"/>
      <c r="D203" s="1"/>
      <c r="E203" s="1"/>
      <c r="F203" s="1"/>
      <c r="G203" s="1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2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1:44" ht="15">
      <c r="A204" s="12"/>
      <c r="B204" s="1"/>
      <c r="C204" s="1"/>
      <c r="D204" s="1"/>
      <c r="E204" s="1"/>
      <c r="F204" s="1"/>
      <c r="G204" s="1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2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1:44" ht="15">
      <c r="A205" s="12"/>
      <c r="B205" s="1"/>
      <c r="C205" s="1"/>
      <c r="D205" s="1"/>
      <c r="E205" s="1"/>
      <c r="F205" s="1"/>
      <c r="G205" s="1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2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1:44" ht="15">
      <c r="A206" s="12"/>
      <c r="B206" s="1"/>
      <c r="C206" s="1"/>
      <c r="D206" s="1"/>
      <c r="E206" s="1"/>
      <c r="F206" s="1"/>
      <c r="G206" s="1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2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1:44" ht="15">
      <c r="A207" s="12"/>
      <c r="B207" s="1"/>
      <c r="C207" s="1"/>
      <c r="D207" s="1"/>
      <c r="E207" s="1"/>
      <c r="F207" s="1"/>
      <c r="G207" s="1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2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1:44" ht="15">
      <c r="A208" s="12"/>
      <c r="B208" s="1"/>
      <c r="C208" s="1"/>
      <c r="D208" s="1"/>
      <c r="E208" s="1"/>
      <c r="F208" s="1"/>
      <c r="G208" s="1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2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1:44" ht="15">
      <c r="A209" s="12"/>
      <c r="B209" s="1"/>
      <c r="C209" s="1"/>
      <c r="D209" s="1"/>
      <c r="E209" s="1"/>
      <c r="F209" s="1"/>
      <c r="G209" s="1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2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1:44" ht="15">
      <c r="A210" s="12"/>
      <c r="B210" s="1"/>
      <c r="C210" s="1"/>
      <c r="D210" s="1"/>
      <c r="E210" s="1"/>
      <c r="F210" s="1"/>
      <c r="G210" s="1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2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1:44" ht="15">
      <c r="A211" s="12"/>
      <c r="B211" s="1"/>
      <c r="C211" s="1"/>
      <c r="D211" s="1"/>
      <c r="E211" s="1"/>
      <c r="F211" s="1"/>
      <c r="G211" s="1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2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1:44" ht="15">
      <c r="A212" s="12"/>
      <c r="B212" s="1"/>
      <c r="C212" s="1"/>
      <c r="D212" s="1"/>
      <c r="E212" s="1"/>
      <c r="F212" s="1"/>
      <c r="G212" s="1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2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1:44" ht="15">
      <c r="A213" s="12"/>
      <c r="B213" s="1"/>
      <c r="C213" s="1"/>
      <c r="D213" s="1"/>
      <c r="E213" s="1"/>
      <c r="F213" s="1"/>
      <c r="G213" s="1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2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1:44" ht="15">
      <c r="A214" s="12"/>
      <c r="B214" s="1"/>
      <c r="C214" s="1"/>
      <c r="D214" s="1"/>
      <c r="E214" s="1"/>
      <c r="F214" s="1"/>
      <c r="G214" s="1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2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1:44" ht="15">
      <c r="A215" s="12"/>
      <c r="B215" s="1"/>
      <c r="C215" s="1"/>
      <c r="D215" s="1"/>
      <c r="E215" s="1"/>
      <c r="F215" s="1"/>
      <c r="G215" s="1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2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1:44" ht="15">
      <c r="A216" s="12"/>
      <c r="B216" s="1"/>
      <c r="C216" s="1"/>
      <c r="D216" s="1"/>
      <c r="E216" s="1"/>
      <c r="F216" s="1"/>
      <c r="G216" s="1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2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1:44" ht="15">
      <c r="A217" s="12"/>
      <c r="B217" s="1"/>
      <c r="C217" s="1"/>
      <c r="D217" s="1"/>
      <c r="E217" s="1"/>
      <c r="F217" s="1"/>
      <c r="G217" s="1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2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1:44" ht="15">
      <c r="A218" s="12"/>
      <c r="B218" s="1"/>
      <c r="C218" s="1"/>
      <c r="D218" s="1"/>
      <c r="E218" s="1"/>
      <c r="F218" s="1"/>
      <c r="G218" s="1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2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1:44" ht="15">
      <c r="A219" s="12"/>
      <c r="B219" s="1"/>
      <c r="C219" s="1"/>
      <c r="D219" s="1"/>
      <c r="E219" s="1"/>
      <c r="F219" s="1"/>
      <c r="G219" s="1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2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1:44" ht="15">
      <c r="A220" s="12"/>
      <c r="B220" s="1"/>
      <c r="C220" s="1"/>
      <c r="D220" s="1"/>
      <c r="E220" s="1"/>
      <c r="F220" s="1"/>
      <c r="G220" s="1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2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1:44" ht="15">
      <c r="A221" s="12"/>
      <c r="B221" s="1"/>
      <c r="C221" s="1"/>
      <c r="D221" s="1"/>
      <c r="E221" s="1"/>
      <c r="F221" s="1"/>
      <c r="G221" s="1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2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1:44" ht="15">
      <c r="A222" s="12"/>
      <c r="B222" s="1"/>
      <c r="C222" s="1"/>
      <c r="D222" s="1"/>
      <c r="E222" s="1"/>
      <c r="F222" s="1"/>
      <c r="G222" s="1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2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1:44" ht="15">
      <c r="A223" s="12"/>
      <c r="B223" s="1"/>
      <c r="C223" s="1"/>
      <c r="D223" s="1"/>
      <c r="E223" s="1"/>
      <c r="F223" s="1"/>
      <c r="G223" s="1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2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1:44" ht="15">
      <c r="A224" s="12"/>
      <c r="B224" s="1"/>
      <c r="C224" s="1"/>
      <c r="D224" s="1"/>
      <c r="E224" s="1"/>
      <c r="F224" s="1"/>
      <c r="G224" s="1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2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1:44" ht="15">
      <c r="A225" s="12"/>
      <c r="B225" s="1"/>
      <c r="C225" s="1"/>
      <c r="D225" s="1"/>
      <c r="E225" s="1"/>
      <c r="F225" s="1"/>
      <c r="G225" s="1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2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1:44" ht="15">
      <c r="A226" s="12"/>
      <c r="B226" s="1"/>
      <c r="C226" s="1"/>
      <c r="D226" s="1"/>
      <c r="E226" s="1"/>
      <c r="F226" s="1"/>
      <c r="G226" s="1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2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1:44" ht="15">
      <c r="A227" s="12"/>
      <c r="B227" s="1"/>
      <c r="C227" s="1"/>
      <c r="D227" s="1"/>
      <c r="E227" s="1"/>
      <c r="F227" s="1"/>
      <c r="G227" s="1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2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1:44" ht="15">
      <c r="A228" s="12"/>
      <c r="B228" s="1"/>
      <c r="C228" s="1"/>
      <c r="D228" s="1"/>
      <c r="E228" s="1"/>
      <c r="F228" s="1"/>
      <c r="G228" s="1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2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1:44" ht="15">
      <c r="A229" s="12"/>
      <c r="B229" s="1"/>
      <c r="C229" s="1"/>
      <c r="D229" s="1"/>
      <c r="E229" s="1"/>
      <c r="F229" s="1"/>
      <c r="G229" s="1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2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1:44" ht="15">
      <c r="A230" s="12"/>
      <c r="B230" s="1"/>
      <c r="C230" s="1"/>
      <c r="D230" s="1"/>
      <c r="E230" s="1"/>
      <c r="F230" s="1"/>
      <c r="G230" s="1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2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1:44" ht="15">
      <c r="A231" s="12"/>
      <c r="B231" s="1"/>
      <c r="C231" s="1"/>
      <c r="D231" s="1"/>
      <c r="E231" s="1"/>
      <c r="F231" s="1"/>
      <c r="G231" s="1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2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1:44" ht="15">
      <c r="A232" s="12"/>
      <c r="B232" s="1"/>
      <c r="C232" s="1"/>
      <c r="D232" s="1"/>
      <c r="E232" s="1"/>
      <c r="F232" s="1"/>
      <c r="G232" s="1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2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1:44" ht="15">
      <c r="A233" s="12"/>
      <c r="B233" s="1"/>
      <c r="C233" s="1"/>
      <c r="D233" s="1"/>
      <c r="E233" s="1"/>
      <c r="F233" s="1"/>
      <c r="G233" s="1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2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1:44" ht="15">
      <c r="A234" s="12"/>
      <c r="B234" s="1"/>
      <c r="C234" s="1"/>
      <c r="D234" s="1"/>
      <c r="E234" s="1"/>
      <c r="F234" s="1"/>
      <c r="G234" s="1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2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1:44" ht="15">
      <c r="A235" s="12"/>
      <c r="B235" s="1"/>
      <c r="C235" s="1"/>
      <c r="D235" s="1"/>
      <c r="E235" s="1"/>
      <c r="F235" s="1"/>
      <c r="G235" s="1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2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1:44" ht="15">
      <c r="A236" s="12"/>
      <c r="B236" s="1"/>
      <c r="C236" s="1"/>
      <c r="D236" s="1"/>
      <c r="E236" s="1"/>
      <c r="F236" s="1"/>
      <c r="G236" s="1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2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1:44" ht="15">
      <c r="A237" s="12"/>
      <c r="B237" s="1"/>
      <c r="C237" s="1"/>
      <c r="D237" s="1"/>
      <c r="E237" s="1"/>
      <c r="F237" s="1"/>
      <c r="G237" s="1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2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1:44" ht="15">
      <c r="A238" s="12"/>
      <c r="B238" s="1"/>
      <c r="C238" s="1"/>
      <c r="D238" s="1"/>
      <c r="E238" s="1"/>
      <c r="F238" s="1"/>
      <c r="G238" s="1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2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1:44" ht="15">
      <c r="A239" s="12"/>
      <c r="B239" s="1"/>
      <c r="C239" s="1"/>
      <c r="D239" s="1"/>
      <c r="E239" s="1"/>
      <c r="F239" s="1"/>
      <c r="G239" s="1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2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1:44" ht="15">
      <c r="A240" s="12"/>
      <c r="B240" s="1"/>
      <c r="C240" s="1"/>
      <c r="D240" s="1"/>
      <c r="E240" s="1"/>
      <c r="F240" s="1"/>
      <c r="G240" s="1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2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1:44" ht="15">
      <c r="A241" s="12"/>
      <c r="B241" s="1"/>
      <c r="C241" s="1"/>
      <c r="D241" s="1"/>
      <c r="E241" s="1"/>
      <c r="F241" s="1"/>
      <c r="G241" s="1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2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1:44" ht="15">
      <c r="A242" s="12"/>
      <c r="B242" s="1"/>
      <c r="C242" s="1"/>
      <c r="D242" s="1"/>
      <c r="E242" s="1"/>
      <c r="F242" s="1"/>
      <c r="G242" s="1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2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1:44" ht="15">
      <c r="A243" s="12"/>
      <c r="B243" s="1"/>
      <c r="C243" s="1"/>
      <c r="D243" s="1"/>
      <c r="E243" s="1"/>
      <c r="F243" s="1"/>
      <c r="G243" s="1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2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1:44" ht="15">
      <c r="A244" s="12"/>
      <c r="B244" s="1"/>
      <c r="C244" s="1"/>
      <c r="D244" s="1"/>
      <c r="E244" s="1"/>
      <c r="F244" s="1"/>
      <c r="G244" s="1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2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1:44" ht="15">
      <c r="A245" s="12"/>
      <c r="B245" s="1"/>
      <c r="C245" s="1"/>
      <c r="D245" s="1"/>
      <c r="E245" s="1"/>
      <c r="F245" s="1"/>
      <c r="G245" s="1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2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1:44" ht="15">
      <c r="A246" s="12"/>
      <c r="B246" s="1"/>
      <c r="C246" s="1"/>
      <c r="D246" s="1"/>
      <c r="E246" s="1"/>
      <c r="F246" s="1"/>
      <c r="G246" s="1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2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1:44" ht="15">
      <c r="A247" s="12"/>
      <c r="B247" s="1"/>
      <c r="C247" s="1"/>
      <c r="D247" s="1"/>
      <c r="E247" s="1"/>
      <c r="F247" s="1"/>
      <c r="G247" s="1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2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1:44" ht="15">
      <c r="A248" s="12"/>
      <c r="B248" s="1"/>
      <c r="C248" s="1"/>
      <c r="D248" s="1"/>
      <c r="E248" s="1"/>
      <c r="F248" s="1"/>
      <c r="G248" s="1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2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1:44" ht="15">
      <c r="A249" s="12"/>
      <c r="B249" s="1"/>
      <c r="C249" s="1"/>
      <c r="D249" s="1"/>
      <c r="E249" s="1"/>
      <c r="F249" s="1"/>
      <c r="G249" s="1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2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1:44" ht="15">
      <c r="A250" s="12"/>
      <c r="B250" s="1"/>
      <c r="C250" s="1"/>
      <c r="D250" s="1"/>
      <c r="E250" s="1"/>
      <c r="F250" s="1"/>
      <c r="G250" s="1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2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1:44" ht="15">
      <c r="A251" s="12"/>
      <c r="B251" s="1"/>
      <c r="C251" s="1"/>
      <c r="D251" s="1"/>
      <c r="E251" s="1"/>
      <c r="F251" s="1"/>
      <c r="G251" s="1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2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1:44" ht="15">
      <c r="A252" s="12"/>
      <c r="B252" s="1"/>
      <c r="C252" s="1"/>
      <c r="D252" s="1"/>
      <c r="E252" s="1"/>
      <c r="F252" s="1"/>
      <c r="G252" s="1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2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1:44" ht="15">
      <c r="A253" s="12"/>
      <c r="B253" s="1"/>
      <c r="C253" s="1"/>
      <c r="D253" s="1"/>
      <c r="E253" s="1"/>
      <c r="F253" s="1"/>
      <c r="G253" s="1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2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1:44" ht="15">
      <c r="A254" s="12"/>
      <c r="B254" s="1"/>
      <c r="C254" s="1"/>
      <c r="D254" s="1"/>
      <c r="E254" s="1"/>
      <c r="F254" s="1"/>
      <c r="G254" s="1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2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1:44" ht="15">
      <c r="A255" s="12"/>
      <c r="B255" s="1"/>
      <c r="C255" s="1"/>
      <c r="D255" s="1"/>
      <c r="E255" s="1"/>
      <c r="F255" s="1"/>
      <c r="G255" s="1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2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1:44" ht="15">
      <c r="A256" s="12"/>
      <c r="B256" s="1"/>
      <c r="C256" s="1"/>
      <c r="D256" s="1"/>
      <c r="E256" s="1"/>
      <c r="F256" s="1"/>
      <c r="G256" s="1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2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1:44" ht="15">
      <c r="A257" s="12"/>
      <c r="B257" s="1"/>
      <c r="C257" s="1"/>
      <c r="D257" s="1"/>
      <c r="E257" s="1"/>
      <c r="F257" s="1"/>
      <c r="G257" s="1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2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1:44" ht="15">
      <c r="A258" s="12"/>
      <c r="B258" s="1"/>
      <c r="C258" s="1"/>
      <c r="D258" s="1"/>
      <c r="E258" s="1"/>
      <c r="F258" s="1"/>
      <c r="G258" s="1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2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1:44" ht="15">
      <c r="A259" s="12"/>
      <c r="B259" s="1"/>
      <c r="C259" s="1"/>
      <c r="D259" s="1"/>
      <c r="E259" s="1"/>
      <c r="F259" s="1"/>
      <c r="G259" s="1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2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1:44" ht="15">
      <c r="A260" s="12"/>
      <c r="B260" s="1"/>
      <c r="C260" s="1"/>
      <c r="D260" s="1"/>
      <c r="E260" s="1"/>
      <c r="F260" s="1"/>
      <c r="G260" s="1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2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1:44" ht="15">
      <c r="A261" s="12"/>
      <c r="B261" s="1"/>
      <c r="C261" s="1"/>
      <c r="D261" s="1"/>
      <c r="E261" s="1"/>
      <c r="F261" s="1"/>
      <c r="G261" s="1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2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1:44" ht="15">
      <c r="A262" s="12"/>
      <c r="B262" s="1"/>
      <c r="C262" s="1"/>
      <c r="D262" s="1"/>
      <c r="E262" s="1"/>
      <c r="F262" s="1"/>
      <c r="G262" s="1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2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1:44" ht="15">
      <c r="A263" s="12"/>
      <c r="B263" s="1"/>
      <c r="C263" s="1"/>
      <c r="D263" s="1"/>
      <c r="E263" s="1"/>
      <c r="F263" s="1"/>
      <c r="G263" s="1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2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1:44" ht="15">
      <c r="A264" s="12"/>
      <c r="B264" s="1"/>
      <c r="C264" s="1"/>
      <c r="D264" s="1"/>
      <c r="E264" s="1"/>
      <c r="F264" s="1"/>
      <c r="G264" s="1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2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1:44" ht="15">
      <c r="A265" s="12"/>
      <c r="B265" s="1"/>
      <c r="C265" s="1"/>
      <c r="D265" s="1"/>
      <c r="E265" s="1"/>
      <c r="F265" s="1"/>
      <c r="G265" s="1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2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1:44" ht="15">
      <c r="A266" s="12"/>
      <c r="B266" s="1"/>
      <c r="C266" s="1"/>
      <c r="D266" s="1"/>
      <c r="E266" s="1"/>
      <c r="F266" s="1"/>
      <c r="G266" s="1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2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1:44" ht="15">
      <c r="A267" s="12"/>
      <c r="B267" s="1"/>
      <c r="C267" s="1"/>
      <c r="D267" s="1"/>
      <c r="E267" s="1"/>
      <c r="F267" s="1"/>
      <c r="G267" s="1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2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1:44" ht="15">
      <c r="A268" s="12"/>
      <c r="B268" s="1"/>
      <c r="C268" s="1"/>
      <c r="D268" s="1"/>
      <c r="E268" s="1"/>
      <c r="F268" s="1"/>
      <c r="G268" s="1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2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1:44" ht="15">
      <c r="A269" s="12"/>
      <c r="B269" s="1"/>
      <c r="C269" s="1"/>
      <c r="D269" s="1"/>
      <c r="E269" s="1"/>
      <c r="F269" s="1"/>
      <c r="G269" s="1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2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1:44" ht="15">
      <c r="A270" s="12"/>
      <c r="B270" s="1"/>
      <c r="C270" s="1"/>
      <c r="D270" s="1"/>
      <c r="E270" s="1"/>
      <c r="F270" s="1"/>
      <c r="G270" s="1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2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1:44" ht="15">
      <c r="A271" s="12"/>
      <c r="B271" s="1"/>
      <c r="C271" s="1"/>
      <c r="D271" s="1"/>
      <c r="E271" s="1"/>
      <c r="F271" s="1"/>
      <c r="G271" s="1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2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1:44" ht="15">
      <c r="A272" s="12"/>
      <c r="B272" s="1"/>
      <c r="C272" s="1"/>
      <c r="D272" s="1"/>
      <c r="E272" s="1"/>
      <c r="F272" s="1"/>
      <c r="G272" s="1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2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1:44" ht="15">
      <c r="A273" s="12"/>
      <c r="B273" s="1"/>
      <c r="C273" s="1"/>
      <c r="D273" s="1"/>
      <c r="E273" s="1"/>
      <c r="F273" s="1"/>
      <c r="G273" s="1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2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1:44" ht="15">
      <c r="A274" s="12"/>
      <c r="B274" s="1"/>
      <c r="C274" s="1"/>
      <c r="D274" s="1"/>
      <c r="E274" s="1"/>
      <c r="F274" s="1"/>
      <c r="G274" s="1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2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1:44" ht="15">
      <c r="A275" s="12"/>
      <c r="B275" s="1"/>
      <c r="C275" s="1"/>
      <c r="D275" s="1"/>
      <c r="E275" s="1"/>
      <c r="F275" s="1"/>
      <c r="G275" s="1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2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1:44" ht="15">
      <c r="A276" s="12"/>
      <c r="B276" s="1"/>
      <c r="C276" s="1"/>
      <c r="D276" s="1"/>
      <c r="E276" s="1"/>
      <c r="F276" s="1"/>
      <c r="G276" s="1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2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1:44" ht="15">
      <c r="A277" s="12"/>
      <c r="B277" s="1"/>
      <c r="C277" s="1"/>
      <c r="D277" s="1"/>
      <c r="E277" s="1"/>
      <c r="F277" s="1"/>
      <c r="G277" s="1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2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1:44" ht="15">
      <c r="A278" s="12"/>
      <c r="B278" s="1"/>
      <c r="C278" s="1"/>
      <c r="D278" s="1"/>
      <c r="E278" s="1"/>
      <c r="F278" s="1"/>
      <c r="G278" s="1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2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1:44" ht="15">
      <c r="A279" s="12"/>
      <c r="B279" s="1"/>
      <c r="C279" s="1"/>
      <c r="D279" s="1"/>
      <c r="E279" s="1"/>
      <c r="F279" s="1"/>
      <c r="G279" s="1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2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1:44" ht="15">
      <c r="A280" s="12"/>
      <c r="B280" s="1"/>
      <c r="C280" s="1"/>
      <c r="D280" s="1"/>
      <c r="E280" s="1"/>
      <c r="F280" s="1"/>
      <c r="G280" s="1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2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1:44" ht="15">
      <c r="A281" s="12"/>
      <c r="B281" s="1"/>
      <c r="C281" s="1"/>
      <c r="D281" s="1"/>
      <c r="E281" s="1"/>
      <c r="F281" s="1"/>
      <c r="G281" s="1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2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1:44" ht="15">
      <c r="A282" s="12"/>
      <c r="B282" s="1"/>
      <c r="C282" s="1"/>
      <c r="D282" s="1"/>
      <c r="E282" s="1"/>
      <c r="F282" s="1"/>
      <c r="G282" s="1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2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1:44" ht="15">
      <c r="A283" s="12"/>
      <c r="B283" s="1"/>
      <c r="C283" s="1"/>
      <c r="D283" s="1"/>
      <c r="E283" s="1"/>
      <c r="F283" s="1"/>
      <c r="G283" s="1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2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1:44" ht="15">
      <c r="A284" s="12"/>
      <c r="B284" s="1"/>
      <c r="C284" s="1"/>
      <c r="D284" s="1"/>
      <c r="E284" s="1"/>
      <c r="F284" s="1"/>
      <c r="G284" s="1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2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1:44" ht="15">
      <c r="A285" s="12"/>
      <c r="B285" s="1"/>
      <c r="C285" s="1"/>
      <c r="D285" s="1"/>
      <c r="E285" s="1"/>
      <c r="F285" s="1"/>
      <c r="G285" s="1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2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1:44" ht="15">
      <c r="A286" s="12"/>
      <c r="B286" s="1"/>
      <c r="C286" s="1"/>
      <c r="D286" s="1"/>
      <c r="E286" s="1"/>
      <c r="F286" s="1"/>
      <c r="G286" s="1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2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1:44" ht="15">
      <c r="A287" s="12"/>
      <c r="B287" s="1"/>
      <c r="C287" s="1"/>
      <c r="D287" s="1"/>
      <c r="E287" s="1"/>
      <c r="F287" s="1"/>
      <c r="G287" s="1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2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1:44" ht="15">
      <c r="A288" s="12"/>
      <c r="B288" s="1"/>
      <c r="C288" s="1"/>
      <c r="D288" s="1"/>
      <c r="E288" s="1"/>
      <c r="F288" s="1"/>
      <c r="G288" s="1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2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1:44" ht="15">
      <c r="A289" s="12"/>
      <c r="B289" s="1"/>
      <c r="C289" s="1"/>
      <c r="D289" s="1"/>
      <c r="E289" s="1"/>
      <c r="F289" s="1"/>
      <c r="G289" s="1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2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1:44" ht="15">
      <c r="A290" s="12"/>
      <c r="B290" s="1"/>
      <c r="C290" s="1"/>
      <c r="D290" s="1"/>
      <c r="E290" s="1"/>
      <c r="F290" s="1"/>
      <c r="G290" s="1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2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1:44" ht="15">
      <c r="A291" s="12"/>
      <c r="B291" s="1"/>
      <c r="C291" s="1"/>
      <c r="D291" s="1"/>
      <c r="E291" s="1"/>
      <c r="F291" s="1"/>
      <c r="G291" s="1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2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1:44" ht="15">
      <c r="A292" s="12"/>
      <c r="B292" s="1"/>
      <c r="C292" s="1"/>
      <c r="D292" s="1"/>
      <c r="E292" s="1"/>
      <c r="F292" s="1"/>
      <c r="G292" s="1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2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1:44" ht="15">
      <c r="A293" s="12"/>
      <c r="B293" s="1"/>
      <c r="C293" s="1"/>
      <c r="D293" s="1"/>
      <c r="E293" s="1"/>
      <c r="F293" s="1"/>
      <c r="G293" s="1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2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1:44" ht="15">
      <c r="A294" s="12"/>
      <c r="B294" s="1"/>
      <c r="C294" s="1"/>
      <c r="D294" s="1"/>
      <c r="E294" s="1"/>
      <c r="F294" s="1"/>
      <c r="G294" s="1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2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1:44" ht="15">
      <c r="A295" s="12"/>
      <c r="B295" s="1"/>
      <c r="C295" s="1"/>
      <c r="D295" s="1"/>
      <c r="E295" s="1"/>
      <c r="F295" s="1"/>
      <c r="G295" s="1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2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1:44" ht="15">
      <c r="A296" s="12"/>
      <c r="B296" s="1"/>
      <c r="C296" s="1"/>
      <c r="D296" s="1"/>
      <c r="E296" s="1"/>
      <c r="F296" s="1"/>
      <c r="G296" s="1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2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1:44" ht="15">
      <c r="A297" s="12"/>
      <c r="B297" s="1"/>
      <c r="C297" s="1"/>
      <c r="D297" s="1"/>
      <c r="E297" s="1"/>
      <c r="F297" s="1"/>
      <c r="G297" s="1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2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1:44" ht="15">
      <c r="A298" s="12"/>
      <c r="B298" s="1"/>
      <c r="C298" s="1"/>
      <c r="D298" s="1"/>
      <c r="E298" s="1"/>
      <c r="F298" s="1"/>
      <c r="G298" s="1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2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1:44" ht="15">
      <c r="A299" s="12"/>
      <c r="B299" s="1"/>
      <c r="C299" s="1"/>
      <c r="D299" s="1"/>
      <c r="E299" s="1"/>
      <c r="F299" s="1"/>
      <c r="G299" s="1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2"/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 spans="1:44" ht="15">
      <c r="A300" s="12"/>
      <c r="B300" s="1"/>
      <c r="C300" s="1"/>
      <c r="D300" s="1"/>
      <c r="E300" s="1"/>
      <c r="F300" s="1"/>
      <c r="G300" s="1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2"/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 spans="1:44" ht="15">
      <c r="A301" s="12"/>
      <c r="B301" s="1"/>
      <c r="C301" s="1"/>
      <c r="D301" s="1"/>
      <c r="E301" s="1"/>
      <c r="F301" s="1"/>
      <c r="G301" s="1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2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1:44" ht="15">
      <c r="A302" s="12"/>
      <c r="B302" s="1"/>
      <c r="C302" s="1"/>
      <c r="D302" s="1"/>
      <c r="E302" s="1"/>
      <c r="F302" s="1"/>
      <c r="G302" s="1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2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1:44" ht="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1:44" ht="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1:44" ht="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</sheetData>
  <sheetProtection sheet="1" objects="1" scenarios="1" formatColumns="0" sort="0" autoFilter="0"/>
  <phoneticPr fontId="8" type="noConversion"/>
  <conditionalFormatting sqref="AI3:AI9">
    <cfRule type="beginsWith" dxfId="1" priority="1" operator="beginsWith" text="CHECK_"/>
    <cfRule type="containsText" dxfId="0" priority="2" operator="containsText" text="ESTIMATED"/>
  </conditionalFormatting>
  <dataValidations count="6">
    <dataValidation type="list" sqref="B3:B9">
      <formula1>"PLAN,CLOSED"</formula1>
    </dataValidation>
    <dataValidation type="list" sqref="C3:C9">
      <formula1>"ASSUMPTION,ACTUAL,ESTIMATED"</formula1>
    </dataValidation>
    <dataValidation type="list" sqref="G3:G9">
      <formula1>"LONG,SHORT"</formula1>
    </dataValidation>
    <dataValidation type="list" sqref="AE3:AE9">
      <formula1>"YES,NO,NA"</formula1>
    </dataValidation>
    <dataValidation type="decimal" sqref="J3:N9">
      <formula1>0</formula1>
      <formula2>1000000000000</formula2>
    </dataValidation>
    <dataValidation type="decimal" sqref="O3:O9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Getting Started</vt:lpstr>
      <vt:lpstr>Journal</vt:lpstr>
      <vt:lpstr>Monthly Summary</vt:lpstr>
      <vt:lpstr>Examples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bae</cp:lastModifiedBy>
  <dcterms:modified xsi:type="dcterms:W3CDTF">2026-09-10T15:47:04Z</dcterms:modified>
</cp:coreProperties>
</file>